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m12248\AppData\Local\Temp\"/>
    </mc:Choice>
  </mc:AlternateContent>
  <bookViews>
    <workbookView xWindow="-15" yWindow="4965" windowWidth="15330" windowHeight="4485"/>
  </bookViews>
  <sheets>
    <sheet name="upravený návrh plánu PČ 2021" sheetId="11" r:id="rId1"/>
  </sheets>
  <calcPr calcId="152511"/>
</workbook>
</file>

<file path=xl/calcChain.xml><?xml version="1.0" encoding="utf-8"?>
<calcChain xmlns="http://schemas.openxmlformats.org/spreadsheetml/2006/main">
  <c r="C44" i="11" l="1"/>
  <c r="G44" i="11" s="1"/>
  <c r="C42" i="11"/>
  <c r="G42" i="11" s="1"/>
  <c r="C41" i="11"/>
  <c r="G41" i="11" s="1"/>
  <c r="C40" i="11"/>
  <c r="G40" i="11" s="1"/>
  <c r="C39" i="11"/>
  <c r="G39" i="11" s="1"/>
  <c r="C38" i="11"/>
  <c r="G38" i="11" s="1"/>
  <c r="C37" i="11"/>
  <c r="G37" i="11" s="1"/>
  <c r="C36" i="11"/>
  <c r="G36" i="11" s="1"/>
  <c r="C35" i="11"/>
  <c r="G35" i="11" s="1"/>
  <c r="C34" i="11"/>
  <c r="G34" i="11" s="1"/>
  <c r="C33" i="11"/>
  <c r="G33" i="11" s="1"/>
  <c r="C32" i="11"/>
  <c r="G32" i="11" s="1"/>
  <c r="C31" i="11"/>
  <c r="G31" i="11" s="1"/>
  <c r="G30" i="11"/>
  <c r="C30" i="11"/>
  <c r="F29" i="11"/>
  <c r="E29" i="11"/>
  <c r="D29" i="11"/>
  <c r="B29" i="11"/>
  <c r="C28" i="11"/>
  <c r="G28" i="11" s="1"/>
  <c r="C27" i="11"/>
  <c r="G27" i="11" s="1"/>
  <c r="F25" i="11"/>
  <c r="E25" i="11"/>
  <c r="D25" i="11"/>
  <c r="B25" i="11"/>
  <c r="C24" i="11"/>
  <c r="G24" i="11" s="1"/>
  <c r="C23" i="11"/>
  <c r="G23" i="11" s="1"/>
  <c r="C22" i="11"/>
  <c r="G22" i="11" s="1"/>
  <c r="C21" i="11"/>
  <c r="G21" i="11" s="1"/>
  <c r="C20" i="11"/>
  <c r="G20" i="11" s="1"/>
  <c r="C19" i="11"/>
  <c r="G19" i="11" s="1"/>
  <c r="C18" i="11"/>
  <c r="G18" i="11" s="1"/>
  <c r="C17" i="11"/>
  <c r="G17" i="11" s="1"/>
  <c r="F15" i="11"/>
  <c r="E15" i="11"/>
  <c r="D15" i="11"/>
  <c r="B15" i="11"/>
  <c r="C14" i="11"/>
  <c r="G14" i="11" s="1"/>
  <c r="C13" i="11"/>
  <c r="G13" i="11" s="1"/>
  <c r="C12" i="11"/>
  <c r="G12" i="11" s="1"/>
  <c r="C11" i="11"/>
  <c r="G11" i="11" s="1"/>
  <c r="B43" i="11" l="1"/>
  <c r="C29" i="11"/>
  <c r="G29" i="11" s="1"/>
  <c r="D43" i="11"/>
  <c r="C15" i="11"/>
  <c r="C25" i="11"/>
  <c r="F43" i="11"/>
  <c r="G25" i="11"/>
  <c r="G15" i="11"/>
  <c r="E43" i="11"/>
  <c r="G43" i="11" l="1"/>
  <c r="G46" i="11" s="1"/>
  <c r="C43" i="11"/>
</calcChain>
</file>

<file path=xl/sharedStrings.xml><?xml version="1.0" encoding="utf-8"?>
<sst xmlns="http://schemas.openxmlformats.org/spreadsheetml/2006/main" count="54" uniqueCount="54">
  <si>
    <t>v tis. Kč</t>
  </si>
  <si>
    <t>Oblast hodnocení</t>
  </si>
  <si>
    <t>Výnosy</t>
  </si>
  <si>
    <t>Náklady</t>
  </si>
  <si>
    <t>Poznámka</t>
  </si>
  <si>
    <t>úplata</t>
  </si>
  <si>
    <t xml:space="preserve">služby </t>
  </si>
  <si>
    <t>opravy</t>
  </si>
  <si>
    <t>výsledek</t>
  </si>
  <si>
    <t>správci</t>
  </si>
  <si>
    <t>a údržba</t>
  </si>
  <si>
    <t>VAS</t>
  </si>
  <si>
    <t>Solid</t>
  </si>
  <si>
    <t>Kolektory Praha</t>
  </si>
  <si>
    <t>Centra</t>
  </si>
  <si>
    <t>Acton</t>
  </si>
  <si>
    <t>Odpisy nedobytných pohledávek</t>
  </si>
  <si>
    <t>Z toho náklady na:</t>
  </si>
  <si>
    <t>Daň z příjmů MČ</t>
  </si>
  <si>
    <t xml:space="preserve"> náklady</t>
  </si>
  <si>
    <t>a ostatní</t>
  </si>
  <si>
    <t>Tvorba opravných položek</t>
  </si>
  <si>
    <t>Sdružení Centra-Austis</t>
  </si>
  <si>
    <t>Správa pozemků celkem</t>
  </si>
  <si>
    <t>Acton (správa pozemků)</t>
  </si>
  <si>
    <t>Urbia</t>
  </si>
  <si>
    <t>Odpisy HIM u komerčně využívaných objektů</t>
  </si>
  <si>
    <t>Správa nebytových objektů a staveb celkem</t>
  </si>
  <si>
    <t>Správa nebytových objektů a staveb dle správců</t>
  </si>
  <si>
    <t>Správa bytových objektů dle správců</t>
  </si>
  <si>
    <t>Správa bytových objektů celkem</t>
  </si>
  <si>
    <t>Správa pozemků dle správců</t>
  </si>
  <si>
    <t>Uplatnění cen při prodejích majetku</t>
  </si>
  <si>
    <t>Rezerva na havárie a nepředvídatelné výdaje</t>
  </si>
  <si>
    <t>Liga servis</t>
  </si>
  <si>
    <t>Pronájmy objektů a pozemků v HOM - bez PVS</t>
  </si>
  <si>
    <t>Pronájmy objektů v HOM - PVS</t>
  </si>
  <si>
    <t>Prodej nemovitostí v HOM</t>
  </si>
  <si>
    <t>Technická správa komunikací</t>
  </si>
  <si>
    <t>Správa - Operátor ICT</t>
  </si>
  <si>
    <t>Výstaviště Praha</t>
  </si>
  <si>
    <t>Technologie hl.m. Prahy</t>
  </si>
  <si>
    <t>Daň z příjmů vlastního HMP</t>
  </si>
  <si>
    <t>Q - Facility</t>
  </si>
  <si>
    <t>Ostatní podnikatelská činnost HOM</t>
  </si>
  <si>
    <t>Podnikatelská činnost - odbor OBF</t>
  </si>
  <si>
    <t>Podnikatelská činnost - odbor ODO</t>
  </si>
  <si>
    <t>Podnikatelská činnost - ostatní odbory MHMP</t>
  </si>
  <si>
    <t>Hospodářský výsledek za podnikatelskou činnost vlastního HMP po zdanění</t>
  </si>
  <si>
    <t xml:space="preserve">HV za podnikatelskou činnost  vlastního HMP před zdaněním </t>
  </si>
  <si>
    <t>Návrh plánu podnikatelské činnosti  vlastního hl. m. Prahy na rok 2021</t>
  </si>
  <si>
    <r>
      <t xml:space="preserve">Trade Centre </t>
    </r>
    <r>
      <rPr>
        <sz val="7"/>
        <rFont val="Calibri"/>
        <family val="2"/>
        <charset val="238"/>
        <scheme val="minor"/>
      </rPr>
      <t xml:space="preserve">  Praha</t>
    </r>
  </si>
  <si>
    <t>Hospodářský</t>
  </si>
  <si>
    <t>Příloha č. 4 k usnesení Zastupitelstva HMP č. 22/1 ze dne 17. 12.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</si>
</sst>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i/>
      <u/>
      <sz val="12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/>
  </cellStyleXfs>
  <cellXfs count="98">
    <xf numFmtId="0" fontId="0" fillId="0" borderId="0" xfId="0"/>
    <xf numFmtId="0" fontId="2" fillId="0" borderId="0" xfId="1" applyFont="1" applyFill="1"/>
    <xf numFmtId="0" fontId="1" fillId="0" borderId="0" xfId="1" applyFont="1" applyFill="1"/>
    <xf numFmtId="3" fontId="2" fillId="0" borderId="0" xfId="1" applyNumberFormat="1" applyFont="1" applyFill="1"/>
    <xf numFmtId="3" fontId="1" fillId="0" borderId="0" xfId="1" applyNumberFormat="1" applyFont="1" applyFill="1"/>
    <xf numFmtId="0" fontId="3" fillId="0" borderId="0" xfId="1" applyFont="1" applyFill="1"/>
    <xf numFmtId="0" fontId="4" fillId="0" borderId="0" xfId="1" applyFont="1" applyFill="1" applyAlignment="1"/>
    <xf numFmtId="3" fontId="4" fillId="0" borderId="0" xfId="1" applyNumberFormat="1" applyFont="1" applyFill="1" applyAlignment="1"/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5" fillId="0" borderId="1" xfId="1" applyFont="1" applyFill="1" applyBorder="1" applyAlignment="1">
      <alignment horizontal="left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Continuous"/>
    </xf>
    <xf numFmtId="0" fontId="4" fillId="0" borderId="4" xfId="1" applyFont="1" applyFill="1" applyBorder="1" applyAlignment="1">
      <alignment horizontal="centerContinuous"/>
    </xf>
    <xf numFmtId="0" fontId="5" fillId="0" borderId="5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left"/>
    </xf>
    <xf numFmtId="0" fontId="4" fillId="0" borderId="7" xfId="1" applyFont="1" applyFill="1" applyBorder="1"/>
    <xf numFmtId="49" fontId="5" fillId="0" borderId="7" xfId="1" applyNumberFormat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/>
    <xf numFmtId="14" fontId="4" fillId="0" borderId="7" xfId="1" applyNumberFormat="1" applyFont="1" applyFill="1" applyBorder="1"/>
    <xf numFmtId="0" fontId="5" fillId="0" borderId="9" xfId="1" applyFont="1" applyFill="1" applyBorder="1" applyAlignment="1">
      <alignment horizontal="left"/>
    </xf>
    <xf numFmtId="0" fontId="4" fillId="0" borderId="18" xfId="1" applyFont="1" applyFill="1" applyBorder="1"/>
    <xf numFmtId="0" fontId="4" fillId="0" borderId="37" xfId="1" applyFont="1" applyFill="1" applyBorder="1"/>
    <xf numFmtId="0" fontId="5" fillId="0" borderId="37" xfId="1" applyFont="1" applyFill="1" applyBorder="1" applyAlignment="1">
      <alignment horizontal="center"/>
    </xf>
    <xf numFmtId="0" fontId="4" fillId="0" borderId="26" xfId="1" applyFont="1" applyFill="1" applyBorder="1"/>
    <xf numFmtId="0" fontId="5" fillId="0" borderId="25" xfId="1" applyFont="1" applyFill="1" applyBorder="1" applyAlignment="1">
      <alignment vertical="center" wrapText="1"/>
    </xf>
    <xf numFmtId="3" fontId="6" fillId="0" borderId="10" xfId="1" applyNumberFormat="1" applyFont="1" applyFill="1" applyBorder="1"/>
    <xf numFmtId="164" fontId="7" fillId="0" borderId="11" xfId="1" applyNumberFormat="1" applyFont="1" applyFill="1" applyBorder="1" applyAlignment="1">
      <alignment horizontal="right"/>
    </xf>
    <xf numFmtId="0" fontId="6" fillId="0" borderId="24" xfId="1" applyFont="1" applyFill="1" applyBorder="1" applyAlignment="1">
      <alignment vertical="center"/>
    </xf>
    <xf numFmtId="3" fontId="6" fillId="0" borderId="40" xfId="1" applyNumberFormat="1" applyFont="1" applyFill="1" applyBorder="1"/>
    <xf numFmtId="164" fontId="7" fillId="0" borderId="22" xfId="1" applyNumberFormat="1" applyFont="1" applyFill="1" applyBorder="1" applyAlignment="1">
      <alignment horizontal="right"/>
    </xf>
    <xf numFmtId="0" fontId="6" fillId="0" borderId="35" xfId="1" applyFont="1" applyFill="1" applyBorder="1" applyAlignment="1">
      <alignment vertical="center"/>
    </xf>
    <xf numFmtId="3" fontId="6" fillId="0" borderId="41" xfId="1" applyNumberFormat="1" applyFont="1" applyFill="1" applyBorder="1" applyAlignment="1">
      <alignment horizontal="right"/>
    </xf>
    <xf numFmtId="3" fontId="6" fillId="0" borderId="41" xfId="1" applyNumberFormat="1" applyFont="1" applyFill="1" applyBorder="1"/>
    <xf numFmtId="164" fontId="7" fillId="0" borderId="34" xfId="1" applyNumberFormat="1" applyFont="1" applyFill="1" applyBorder="1" applyAlignment="1">
      <alignment horizontal="right"/>
    </xf>
    <xf numFmtId="0" fontId="5" fillId="0" borderId="38" xfId="1" applyFont="1" applyFill="1" applyBorder="1" applyAlignment="1">
      <alignment vertical="center" wrapText="1"/>
    </xf>
    <xf numFmtId="3" fontId="6" fillId="0" borderId="42" xfId="1" applyNumberFormat="1" applyFont="1" applyFill="1" applyBorder="1" applyAlignment="1">
      <alignment horizontal="right"/>
    </xf>
    <xf numFmtId="3" fontId="6" fillId="0" borderId="42" xfId="1" applyNumberFormat="1" applyFont="1" applyFill="1" applyBorder="1"/>
    <xf numFmtId="164" fontId="7" fillId="0" borderId="36" xfId="1" applyNumberFormat="1" applyFont="1" applyFill="1" applyBorder="1" applyAlignment="1">
      <alignment horizontal="right"/>
    </xf>
    <xf numFmtId="3" fontId="6" fillId="0" borderId="43" xfId="1" applyNumberFormat="1" applyFont="1" applyFill="1" applyBorder="1"/>
    <xf numFmtId="164" fontId="7" fillId="0" borderId="11" xfId="1" applyNumberFormat="1" applyFont="1" applyFill="1" applyBorder="1"/>
    <xf numFmtId="0" fontId="6" fillId="0" borderId="25" xfId="1" applyFont="1" applyFill="1" applyBorder="1" applyAlignment="1">
      <alignment vertical="center"/>
    </xf>
    <xf numFmtId="164" fontId="7" fillId="0" borderId="22" xfId="1" applyNumberFormat="1" applyFont="1" applyFill="1" applyBorder="1"/>
    <xf numFmtId="49" fontId="7" fillId="0" borderId="22" xfId="1" applyNumberFormat="1" applyFont="1" applyFill="1" applyBorder="1" applyAlignment="1"/>
    <xf numFmtId="0" fontId="6" fillId="0" borderId="23" xfId="1" applyFont="1" applyFill="1" applyBorder="1" applyAlignment="1">
      <alignment vertical="center"/>
    </xf>
    <xf numFmtId="0" fontId="6" fillId="0" borderId="56" xfId="1" applyFont="1" applyFill="1" applyBorder="1" applyAlignment="1">
      <alignment vertical="center"/>
    </xf>
    <xf numFmtId="3" fontId="6" fillId="0" borderId="57" xfId="1" applyNumberFormat="1" applyFont="1" applyFill="1" applyBorder="1"/>
    <xf numFmtId="3" fontId="6" fillId="0" borderId="59" xfId="1" applyNumberFormat="1" applyFont="1" applyFill="1" applyBorder="1"/>
    <xf numFmtId="164" fontId="7" fillId="0" borderId="58" xfId="1" applyNumberFormat="1" applyFont="1" applyFill="1" applyBorder="1"/>
    <xf numFmtId="0" fontId="5" fillId="0" borderId="17" xfId="1" applyFont="1" applyFill="1" applyBorder="1" applyAlignment="1">
      <alignment vertical="center" wrapText="1"/>
    </xf>
    <xf numFmtId="3" fontId="6" fillId="0" borderId="44" xfId="1" applyNumberFormat="1" applyFont="1" applyFill="1" applyBorder="1"/>
    <xf numFmtId="164" fontId="7" fillId="0" borderId="26" xfId="1" applyNumberFormat="1" applyFont="1" applyFill="1" applyBorder="1" applyAlignment="1">
      <alignment horizontal="right"/>
    </xf>
    <xf numFmtId="0" fontId="5" fillId="0" borderId="31" xfId="1" applyFont="1" applyFill="1" applyBorder="1" applyAlignment="1">
      <alignment vertical="center"/>
    </xf>
    <xf numFmtId="3" fontId="6" fillId="0" borderId="47" xfId="1" applyNumberFormat="1" applyFont="1" applyFill="1" applyBorder="1"/>
    <xf numFmtId="164" fontId="7" fillId="0" borderId="32" xfId="1" applyNumberFormat="1" applyFont="1" applyFill="1" applyBorder="1" applyAlignment="1">
      <alignment horizontal="right"/>
    </xf>
    <xf numFmtId="0" fontId="6" fillId="0" borderId="33" xfId="1" applyFont="1" applyFill="1" applyBorder="1" applyAlignment="1">
      <alignment vertical="center"/>
    </xf>
    <xf numFmtId="0" fontId="5" fillId="0" borderId="52" xfId="1" applyFont="1" applyFill="1" applyBorder="1" applyAlignment="1">
      <alignment vertical="center"/>
    </xf>
    <xf numFmtId="0" fontId="6" fillId="0" borderId="30" xfId="1" applyFont="1" applyFill="1" applyBorder="1" applyAlignment="1">
      <alignment vertical="center"/>
    </xf>
    <xf numFmtId="3" fontId="6" fillId="0" borderId="45" xfId="1" applyNumberFormat="1" applyFont="1" applyFill="1" applyBorder="1"/>
    <xf numFmtId="164" fontId="7" fillId="0" borderId="8" xfId="1" applyNumberFormat="1" applyFont="1" applyFill="1" applyBorder="1" applyAlignment="1">
      <alignment horizontal="right"/>
    </xf>
    <xf numFmtId="0" fontId="6" fillId="0" borderId="31" xfId="1" applyFont="1" applyFill="1" applyBorder="1" applyAlignment="1">
      <alignment vertical="center" wrapText="1"/>
    </xf>
    <xf numFmtId="3" fontId="6" fillId="0" borderId="47" xfId="1" applyNumberFormat="1" applyFont="1" applyFill="1" applyBorder="1" applyAlignment="1"/>
    <xf numFmtId="3" fontId="6" fillId="0" borderId="47" xfId="1" applyNumberFormat="1" applyFont="1" applyFill="1" applyBorder="1" applyAlignment="1">
      <alignment horizontal="right"/>
    </xf>
    <xf numFmtId="164" fontId="7" fillId="0" borderId="32" xfId="1" applyNumberFormat="1" applyFont="1" applyFill="1" applyBorder="1" applyAlignment="1">
      <alignment horizontal="left"/>
    </xf>
    <xf numFmtId="3" fontId="6" fillId="0" borderId="40" xfId="1" applyNumberFormat="1" applyFont="1" applyFill="1" applyBorder="1" applyAlignment="1"/>
    <xf numFmtId="3" fontId="6" fillId="0" borderId="40" xfId="1" applyNumberFormat="1" applyFont="1" applyFill="1" applyBorder="1" applyAlignment="1">
      <alignment horizontal="right"/>
    </xf>
    <xf numFmtId="164" fontId="7" fillId="0" borderId="22" xfId="1" applyNumberFormat="1" applyFont="1" applyFill="1" applyBorder="1" applyAlignment="1">
      <alignment horizontal="left"/>
    </xf>
    <xf numFmtId="0" fontId="6" fillId="0" borderId="12" xfId="1" applyFont="1" applyFill="1" applyBorder="1" applyAlignment="1">
      <alignment vertical="center" wrapText="1"/>
    </xf>
    <xf numFmtId="0" fontId="6" fillId="0" borderId="53" xfId="1" applyFont="1" applyFill="1" applyBorder="1" applyAlignment="1">
      <alignment vertical="center"/>
    </xf>
    <xf numFmtId="3" fontId="6" fillId="0" borderId="54" xfId="1" applyNumberFormat="1" applyFont="1" applyFill="1" applyBorder="1"/>
    <xf numFmtId="164" fontId="7" fillId="0" borderId="55" xfId="1" applyNumberFormat="1" applyFont="1" applyFill="1" applyBorder="1" applyAlignment="1">
      <alignment horizontal="right"/>
    </xf>
    <xf numFmtId="0" fontId="6" fillId="0" borderId="12" xfId="1" applyFont="1" applyFill="1" applyBorder="1" applyAlignment="1">
      <alignment vertical="center"/>
    </xf>
    <xf numFmtId="3" fontId="6" fillId="0" borderId="48" xfId="1" applyNumberFormat="1" applyFont="1" applyFill="1" applyBorder="1"/>
    <xf numFmtId="0" fontId="7" fillId="0" borderId="11" xfId="1" applyFont="1" applyFill="1" applyBorder="1" applyAlignment="1">
      <alignment horizontal="right"/>
    </xf>
    <xf numFmtId="0" fontId="6" fillId="0" borderId="33" xfId="1" applyFont="1" applyFill="1" applyBorder="1" applyAlignment="1">
      <alignment vertical="center" wrapText="1"/>
    </xf>
    <xf numFmtId="3" fontId="6" fillId="0" borderId="49" xfId="1" applyNumberFormat="1" applyFont="1" applyFill="1" applyBorder="1"/>
    <xf numFmtId="3" fontId="6" fillId="0" borderId="50" xfId="1" applyNumberFormat="1" applyFont="1" applyFill="1" applyBorder="1"/>
    <xf numFmtId="3" fontId="6" fillId="0" borderId="10" xfId="1" applyNumberFormat="1" applyFont="1" applyFill="1" applyBorder="1" applyAlignment="1">
      <alignment horizontal="right"/>
    </xf>
    <xf numFmtId="164" fontId="7" fillId="0" borderId="11" xfId="1" applyNumberFormat="1" applyFont="1" applyFill="1" applyBorder="1" applyAlignment="1"/>
    <xf numFmtId="0" fontId="6" fillId="0" borderId="13" xfId="1" applyFont="1" applyFill="1" applyBorder="1" applyAlignment="1">
      <alignment vertical="center" wrapText="1"/>
    </xf>
    <xf numFmtId="3" fontId="6" fillId="0" borderId="46" xfId="1" applyNumberFormat="1" applyFont="1" applyFill="1" applyBorder="1"/>
    <xf numFmtId="164" fontId="7" fillId="0" borderId="29" xfId="1" applyNumberFormat="1" applyFont="1" applyFill="1" applyBorder="1"/>
    <xf numFmtId="0" fontId="6" fillId="0" borderId="27" xfId="1" applyFont="1" applyFill="1" applyBorder="1" applyAlignment="1">
      <alignment vertical="center"/>
    </xf>
    <xf numFmtId="3" fontId="6" fillId="0" borderId="51" xfId="1" applyNumberFormat="1" applyFont="1" applyFill="1" applyBorder="1"/>
    <xf numFmtId="3" fontId="6" fillId="0" borderId="4" xfId="1" applyNumberFormat="1" applyFont="1" applyFill="1" applyBorder="1"/>
    <xf numFmtId="164" fontId="7" fillId="0" borderId="28" xfId="1" applyNumberFormat="1" applyFont="1" applyFill="1" applyBorder="1"/>
    <xf numFmtId="0" fontId="6" fillId="0" borderId="13" xfId="1" applyFont="1" applyFill="1" applyBorder="1" applyAlignment="1">
      <alignment vertical="center"/>
    </xf>
    <xf numFmtId="3" fontId="6" fillId="0" borderId="14" xfId="1" applyNumberFormat="1" applyFont="1" applyFill="1" applyBorder="1"/>
    <xf numFmtId="3" fontId="6" fillId="0" borderId="15" xfId="1" applyNumberFormat="1" applyFont="1" applyFill="1" applyBorder="1"/>
    <xf numFmtId="3" fontId="6" fillId="0" borderId="39" xfId="1" applyNumberFormat="1" applyFont="1" applyFill="1" applyBorder="1"/>
    <xf numFmtId="0" fontId="7" fillId="0" borderId="16" xfId="1" applyFont="1" applyFill="1" applyBorder="1"/>
    <xf numFmtId="0" fontId="5" fillId="0" borderId="17" xfId="1" applyFont="1" applyFill="1" applyBorder="1" applyAlignment="1">
      <alignment vertical="center"/>
    </xf>
    <xf numFmtId="3" fontId="6" fillId="0" borderId="18" xfId="1" applyNumberFormat="1" applyFont="1" applyFill="1" applyBorder="1"/>
    <xf numFmtId="3" fontId="6" fillId="0" borderId="19" xfId="1" applyNumberFormat="1" applyFont="1" applyFill="1" applyBorder="1"/>
    <xf numFmtId="3" fontId="5" fillId="0" borderId="20" xfId="1" applyNumberFormat="1" applyFont="1" applyFill="1" applyBorder="1"/>
    <xf numFmtId="0" fontId="7" fillId="0" borderId="21" xfId="1" applyFont="1" applyFill="1" applyBorder="1"/>
    <xf numFmtId="0" fontId="8" fillId="0" borderId="0" xfId="1" applyFont="1" applyFill="1" applyAlignment="1"/>
  </cellXfs>
  <cellStyles count="2">
    <cellStyle name="Normální" xfId="0" builtinId="0"/>
    <cellStyle name="normální_XKopie - HČ rozp.04-tabulka verze 1 z 7.8.0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zoomScale="110" zoomScaleNormal="110" workbookViewId="0"/>
  </sheetViews>
  <sheetFormatPr defaultColWidth="9.140625" defaultRowHeight="12.75" x14ac:dyDescent="0.2"/>
  <cols>
    <col min="1" max="1" width="25.42578125" style="2" customWidth="1"/>
    <col min="2" max="3" width="9.5703125" style="2" customWidth="1"/>
    <col min="4" max="6" width="8.5703125" style="2" customWidth="1"/>
    <col min="7" max="7" width="10.42578125" style="2" customWidth="1"/>
    <col min="8" max="8" width="8.5703125" style="2" customWidth="1"/>
    <col min="9" max="16384" width="9.140625" style="2"/>
  </cols>
  <sheetData>
    <row r="1" spans="1:8" ht="15.75" x14ac:dyDescent="0.25">
      <c r="A1" s="5" t="s">
        <v>53</v>
      </c>
    </row>
    <row r="3" spans="1:8" s="8" customFormat="1" ht="15.75" x14ac:dyDescent="0.25">
      <c r="A3" s="97" t="s">
        <v>50</v>
      </c>
      <c r="B3" s="6"/>
      <c r="C3" s="6"/>
      <c r="D3" s="6"/>
      <c r="E3" s="6"/>
      <c r="F3" s="6"/>
      <c r="G3" s="6"/>
      <c r="H3" s="7"/>
    </row>
    <row r="4" spans="1:8" s="8" customFormat="1" x14ac:dyDescent="0.2"/>
    <row r="5" spans="1:8" s="8" customFormat="1" ht="13.5" thickBot="1" x14ac:dyDescent="0.25">
      <c r="H5" s="9" t="s">
        <v>0</v>
      </c>
    </row>
    <row r="6" spans="1:8" s="8" customFormat="1" x14ac:dyDescent="0.2">
      <c r="A6" s="10" t="s">
        <v>1</v>
      </c>
      <c r="B6" s="11" t="s">
        <v>2</v>
      </c>
      <c r="C6" s="11" t="s">
        <v>3</v>
      </c>
      <c r="D6" s="12" t="s">
        <v>17</v>
      </c>
      <c r="E6" s="13"/>
      <c r="F6" s="13"/>
      <c r="G6" s="11"/>
      <c r="H6" s="14" t="s">
        <v>4</v>
      </c>
    </row>
    <row r="7" spans="1:8" s="8" customFormat="1" x14ac:dyDescent="0.2">
      <c r="A7" s="15"/>
      <c r="B7" s="16"/>
      <c r="C7" s="16"/>
      <c r="D7" s="17" t="s">
        <v>5</v>
      </c>
      <c r="E7" s="18" t="s">
        <v>6</v>
      </c>
      <c r="F7" s="18" t="s">
        <v>7</v>
      </c>
      <c r="G7" s="18" t="s">
        <v>52</v>
      </c>
      <c r="H7" s="19"/>
    </row>
    <row r="8" spans="1:8" s="8" customFormat="1" x14ac:dyDescent="0.2">
      <c r="A8" s="15"/>
      <c r="B8" s="20"/>
      <c r="C8" s="16"/>
      <c r="D8" s="17" t="s">
        <v>9</v>
      </c>
      <c r="E8" s="18" t="s">
        <v>20</v>
      </c>
      <c r="F8" s="18" t="s">
        <v>10</v>
      </c>
      <c r="G8" s="18" t="s">
        <v>8</v>
      </c>
      <c r="H8" s="19"/>
    </row>
    <row r="9" spans="1:8" s="8" customFormat="1" ht="13.5" thickBot="1" x14ac:dyDescent="0.25">
      <c r="A9" s="21"/>
      <c r="B9" s="22"/>
      <c r="C9" s="23"/>
      <c r="D9" s="23"/>
      <c r="E9" s="24" t="s">
        <v>19</v>
      </c>
      <c r="F9" s="23"/>
      <c r="G9" s="23"/>
      <c r="H9" s="25"/>
    </row>
    <row r="10" spans="1:8" s="8" customFormat="1" x14ac:dyDescent="0.2">
      <c r="A10" s="26" t="s">
        <v>29</v>
      </c>
      <c r="B10" s="27"/>
      <c r="C10" s="27"/>
      <c r="D10" s="27"/>
      <c r="E10" s="27"/>
      <c r="F10" s="27"/>
      <c r="G10" s="27"/>
      <c r="H10" s="28"/>
    </row>
    <row r="11" spans="1:8" s="8" customFormat="1" x14ac:dyDescent="0.2">
      <c r="A11" s="29" t="s">
        <v>15</v>
      </c>
      <c r="B11" s="30">
        <v>65900</v>
      </c>
      <c r="C11" s="30">
        <f>D11+E11+F11</f>
        <v>63765</v>
      </c>
      <c r="D11" s="30">
        <v>5250</v>
      </c>
      <c r="E11" s="30">
        <v>21825</v>
      </c>
      <c r="F11" s="30">
        <v>36690</v>
      </c>
      <c r="G11" s="30">
        <f>B11-C11</f>
        <v>2135</v>
      </c>
      <c r="H11" s="31"/>
    </row>
    <row r="12" spans="1:8" s="8" customFormat="1" x14ac:dyDescent="0.2">
      <c r="A12" s="29" t="s">
        <v>11</v>
      </c>
      <c r="B12" s="30">
        <v>54000</v>
      </c>
      <c r="C12" s="30">
        <f>D12+E12+F12</f>
        <v>53875</v>
      </c>
      <c r="D12" s="30">
        <v>2800</v>
      </c>
      <c r="E12" s="30">
        <v>16950</v>
      </c>
      <c r="F12" s="30">
        <v>34125</v>
      </c>
      <c r="G12" s="30">
        <f>B12-C12</f>
        <v>125</v>
      </c>
      <c r="H12" s="31"/>
    </row>
    <row r="13" spans="1:8" s="8" customFormat="1" x14ac:dyDescent="0.2">
      <c r="A13" s="29" t="s">
        <v>14</v>
      </c>
      <c r="B13" s="30">
        <v>216000</v>
      </c>
      <c r="C13" s="30">
        <f>D13+E13+F13</f>
        <v>211280</v>
      </c>
      <c r="D13" s="30">
        <v>11000</v>
      </c>
      <c r="E13" s="30">
        <v>75730</v>
      </c>
      <c r="F13" s="30">
        <v>124550</v>
      </c>
      <c r="G13" s="30">
        <f>B13-C13</f>
        <v>4720</v>
      </c>
      <c r="H13" s="31"/>
    </row>
    <row r="14" spans="1:8" s="8" customFormat="1" x14ac:dyDescent="0.2">
      <c r="A14" s="32" t="s">
        <v>43</v>
      </c>
      <c r="B14" s="33">
        <v>55000</v>
      </c>
      <c r="C14" s="34">
        <f>D14+E14+F14</f>
        <v>87495</v>
      </c>
      <c r="D14" s="34">
        <v>4060</v>
      </c>
      <c r="E14" s="34">
        <v>24415</v>
      </c>
      <c r="F14" s="34">
        <v>59020</v>
      </c>
      <c r="G14" s="34">
        <f>B14-C14</f>
        <v>-32495</v>
      </c>
      <c r="H14" s="35"/>
    </row>
    <row r="15" spans="1:8" s="8" customFormat="1" ht="13.5" thickBot="1" x14ac:dyDescent="0.25">
      <c r="A15" s="36" t="s">
        <v>30</v>
      </c>
      <c r="B15" s="37">
        <f>SUM(B11:B14)</f>
        <v>390900</v>
      </c>
      <c r="C15" s="38">
        <f>D15+E15+F15</f>
        <v>416415</v>
      </c>
      <c r="D15" s="38">
        <f>SUM(D11:D14)</f>
        <v>23110</v>
      </c>
      <c r="E15" s="38">
        <f>SUM(E11:E14)</f>
        <v>138920</v>
      </c>
      <c r="F15" s="38">
        <f>SUM(F11:F14)</f>
        <v>254385</v>
      </c>
      <c r="G15" s="38">
        <f t="shared" ref="G15" si="0">SUM(G11:G14)</f>
        <v>-25515</v>
      </c>
      <c r="H15" s="39"/>
    </row>
    <row r="16" spans="1:8" s="8" customFormat="1" ht="21" customHeight="1" x14ac:dyDescent="0.2">
      <c r="A16" s="26" t="s">
        <v>28</v>
      </c>
      <c r="B16" s="27"/>
      <c r="C16" s="40"/>
      <c r="D16" s="27"/>
      <c r="E16" s="27"/>
      <c r="F16" s="27"/>
      <c r="G16" s="27"/>
      <c r="H16" s="41"/>
    </row>
    <row r="17" spans="1:8" s="8" customFormat="1" x14ac:dyDescent="0.2">
      <c r="A17" s="42" t="s">
        <v>12</v>
      </c>
      <c r="B17" s="27">
        <v>225360</v>
      </c>
      <c r="C17" s="30">
        <f>D17+E17+F17</f>
        <v>188316</v>
      </c>
      <c r="D17" s="27">
        <v>18650</v>
      </c>
      <c r="E17" s="27">
        <v>69200</v>
      </c>
      <c r="F17" s="27">
        <v>100466</v>
      </c>
      <c r="G17" s="30">
        <f>B17-C17</f>
        <v>37044</v>
      </c>
      <c r="H17" s="41"/>
    </row>
    <row r="18" spans="1:8" s="8" customFormat="1" x14ac:dyDescent="0.2">
      <c r="A18" s="29" t="s">
        <v>34</v>
      </c>
      <c r="B18" s="30">
        <v>116500</v>
      </c>
      <c r="C18" s="30">
        <f t="shared" ref="C18:C24" si="1">D18+E18+F18</f>
        <v>289140</v>
      </c>
      <c r="D18" s="30">
        <v>33000</v>
      </c>
      <c r="E18" s="30">
        <v>72210</v>
      </c>
      <c r="F18" s="30">
        <v>183930</v>
      </c>
      <c r="G18" s="30">
        <f t="shared" ref="G18:G24" si="2">B18-C18</f>
        <v>-172640</v>
      </c>
      <c r="H18" s="43"/>
    </row>
    <row r="19" spans="1:8" s="8" customFormat="1" x14ac:dyDescent="0.2">
      <c r="A19" s="29" t="s">
        <v>51</v>
      </c>
      <c r="B19" s="30">
        <v>230981</v>
      </c>
      <c r="C19" s="30">
        <f t="shared" si="1"/>
        <v>251329</v>
      </c>
      <c r="D19" s="30">
        <v>61921</v>
      </c>
      <c r="E19" s="30">
        <v>136201</v>
      </c>
      <c r="F19" s="30">
        <v>53207</v>
      </c>
      <c r="G19" s="30">
        <f t="shared" si="2"/>
        <v>-20348</v>
      </c>
      <c r="H19" s="31"/>
    </row>
    <row r="20" spans="1:8" s="8" customFormat="1" x14ac:dyDescent="0.2">
      <c r="A20" s="29" t="s">
        <v>22</v>
      </c>
      <c r="B20" s="30">
        <v>3914</v>
      </c>
      <c r="C20" s="30">
        <f t="shared" si="1"/>
        <v>10583</v>
      </c>
      <c r="D20" s="30">
        <v>1800</v>
      </c>
      <c r="E20" s="30">
        <v>763</v>
      </c>
      <c r="F20" s="30">
        <v>8020</v>
      </c>
      <c r="G20" s="30">
        <f t="shared" si="2"/>
        <v>-6669</v>
      </c>
      <c r="H20" s="31"/>
    </row>
    <row r="21" spans="1:8" s="8" customFormat="1" x14ac:dyDescent="0.2">
      <c r="A21" s="29" t="s">
        <v>38</v>
      </c>
      <c r="B21" s="30">
        <v>1150000</v>
      </c>
      <c r="C21" s="30">
        <f t="shared" si="1"/>
        <v>112692</v>
      </c>
      <c r="D21" s="30">
        <v>35954</v>
      </c>
      <c r="E21" s="30">
        <v>44888</v>
      </c>
      <c r="F21" s="30">
        <v>31850</v>
      </c>
      <c r="G21" s="30">
        <f t="shared" si="2"/>
        <v>1037308</v>
      </c>
      <c r="H21" s="44"/>
    </row>
    <row r="22" spans="1:8" s="8" customFormat="1" x14ac:dyDescent="0.2">
      <c r="A22" s="45" t="s">
        <v>13</v>
      </c>
      <c r="B22" s="30">
        <v>237658</v>
      </c>
      <c r="C22" s="30">
        <f t="shared" si="1"/>
        <v>162367</v>
      </c>
      <c r="D22" s="30">
        <v>8317</v>
      </c>
      <c r="E22" s="30">
        <v>1650</v>
      </c>
      <c r="F22" s="30">
        <v>152400</v>
      </c>
      <c r="G22" s="30">
        <f t="shared" si="2"/>
        <v>75291</v>
      </c>
      <c r="H22" s="43"/>
    </row>
    <row r="23" spans="1:8" s="8" customFormat="1" x14ac:dyDescent="0.2">
      <c r="A23" s="45" t="s">
        <v>40</v>
      </c>
      <c r="B23" s="30">
        <v>22986</v>
      </c>
      <c r="C23" s="30">
        <f t="shared" si="1"/>
        <v>45952</v>
      </c>
      <c r="D23" s="30">
        <v>600</v>
      </c>
      <c r="E23" s="30">
        <v>2</v>
      </c>
      <c r="F23" s="30">
        <v>45350</v>
      </c>
      <c r="G23" s="30">
        <f t="shared" si="2"/>
        <v>-22966</v>
      </c>
      <c r="H23" s="43"/>
    </row>
    <row r="24" spans="1:8" s="8" customFormat="1" x14ac:dyDescent="0.2">
      <c r="A24" s="46" t="s">
        <v>41</v>
      </c>
      <c r="B24" s="47">
        <v>35780</v>
      </c>
      <c r="C24" s="48">
        <f t="shared" si="1"/>
        <v>7805</v>
      </c>
      <c r="D24" s="47">
        <v>0</v>
      </c>
      <c r="E24" s="47">
        <v>7805</v>
      </c>
      <c r="F24" s="47">
        <v>0</v>
      </c>
      <c r="G24" s="47">
        <f t="shared" si="2"/>
        <v>27975</v>
      </c>
      <c r="H24" s="49"/>
    </row>
    <row r="25" spans="1:8" s="8" customFormat="1" ht="23.25" thickBot="1" x14ac:dyDescent="0.25">
      <c r="A25" s="50" t="s">
        <v>27</v>
      </c>
      <c r="B25" s="51">
        <f>SUM(B17:B24)</f>
        <v>2023179</v>
      </c>
      <c r="C25" s="51">
        <f>D25+E25+F25</f>
        <v>1068184</v>
      </c>
      <c r="D25" s="51">
        <f>SUM(D17:D24)</f>
        <v>160242</v>
      </c>
      <c r="E25" s="51">
        <f>SUM(E17:E24)</f>
        <v>332719</v>
      </c>
      <c r="F25" s="51">
        <f>SUM(F17:F24)</f>
        <v>575223</v>
      </c>
      <c r="G25" s="51">
        <f>SUM(G17:G24)</f>
        <v>954995</v>
      </c>
      <c r="H25" s="52"/>
    </row>
    <row r="26" spans="1:8" s="8" customFormat="1" x14ac:dyDescent="0.2">
      <c r="A26" s="53" t="s">
        <v>31</v>
      </c>
      <c r="B26" s="54"/>
      <c r="C26" s="54"/>
      <c r="D26" s="54"/>
      <c r="E26" s="54"/>
      <c r="F26" s="54"/>
      <c r="G26" s="54"/>
      <c r="H26" s="55"/>
    </row>
    <row r="27" spans="1:8" s="8" customFormat="1" x14ac:dyDescent="0.2">
      <c r="A27" s="45" t="s">
        <v>24</v>
      </c>
      <c r="B27" s="30">
        <v>13500</v>
      </c>
      <c r="C27" s="30">
        <f>D27+E27+F27</f>
        <v>85730</v>
      </c>
      <c r="D27" s="30">
        <v>12600</v>
      </c>
      <c r="E27" s="30">
        <v>72980</v>
      </c>
      <c r="F27" s="30">
        <v>150</v>
      </c>
      <c r="G27" s="30">
        <f>B27-C27</f>
        <v>-72230</v>
      </c>
      <c r="H27" s="31"/>
    </row>
    <row r="28" spans="1:8" s="8" customFormat="1" x14ac:dyDescent="0.2">
      <c r="A28" s="56" t="s">
        <v>25</v>
      </c>
      <c r="B28" s="34">
        <v>5000</v>
      </c>
      <c r="C28" s="34">
        <f>D28+E28+F28</f>
        <v>121000</v>
      </c>
      <c r="D28" s="34">
        <v>44000</v>
      </c>
      <c r="E28" s="34">
        <v>66000</v>
      </c>
      <c r="F28" s="34">
        <v>11000</v>
      </c>
      <c r="G28" s="34">
        <f>B28-C28</f>
        <v>-116000</v>
      </c>
      <c r="H28" s="35"/>
    </row>
    <row r="29" spans="1:8" s="8" customFormat="1" ht="13.5" thickBot="1" x14ac:dyDescent="0.25">
      <c r="A29" s="57" t="s">
        <v>23</v>
      </c>
      <c r="B29" s="38">
        <f>SUM(B27:B28)</f>
        <v>18500</v>
      </c>
      <c r="C29" s="38">
        <f>D29+E29+F29</f>
        <v>206730</v>
      </c>
      <c r="D29" s="38">
        <f>SUM(D27:D28)</f>
        <v>56600</v>
      </c>
      <c r="E29" s="38">
        <f>SUM(E27:E28)</f>
        <v>138980</v>
      </c>
      <c r="F29" s="38">
        <f>SUM(F27:F28)</f>
        <v>11150</v>
      </c>
      <c r="G29" s="38">
        <f t="shared" ref="G29:G39" si="3">B29-C29</f>
        <v>-188230</v>
      </c>
      <c r="H29" s="39"/>
    </row>
    <row r="30" spans="1:8" s="8" customFormat="1" ht="13.5" thickBot="1" x14ac:dyDescent="0.25">
      <c r="A30" s="58" t="s">
        <v>39</v>
      </c>
      <c r="B30" s="59">
        <v>1</v>
      </c>
      <c r="C30" s="59">
        <f t="shared" ref="C30:C37" si="4">D30+E30+F30</f>
        <v>1</v>
      </c>
      <c r="D30" s="59">
        <v>0</v>
      </c>
      <c r="E30" s="59">
        <v>1</v>
      </c>
      <c r="F30" s="59">
        <v>0</v>
      </c>
      <c r="G30" s="59">
        <f t="shared" si="3"/>
        <v>0</v>
      </c>
      <c r="H30" s="60"/>
    </row>
    <row r="31" spans="1:8" s="8" customFormat="1" ht="22.5" x14ac:dyDescent="0.2">
      <c r="A31" s="61" t="s">
        <v>35</v>
      </c>
      <c r="B31" s="62">
        <v>408662</v>
      </c>
      <c r="C31" s="63">
        <f t="shared" si="4"/>
        <v>45500</v>
      </c>
      <c r="D31" s="62">
        <v>100</v>
      </c>
      <c r="E31" s="54">
        <v>3077</v>
      </c>
      <c r="F31" s="54">
        <v>42323</v>
      </c>
      <c r="G31" s="54">
        <f t="shared" si="3"/>
        <v>363162</v>
      </c>
      <c r="H31" s="64"/>
    </row>
    <row r="32" spans="1:8" s="8" customFormat="1" x14ac:dyDescent="0.2">
      <c r="A32" s="45" t="s">
        <v>36</v>
      </c>
      <c r="B32" s="65">
        <v>2647103</v>
      </c>
      <c r="C32" s="66">
        <f t="shared" si="4"/>
        <v>65600</v>
      </c>
      <c r="D32" s="65">
        <v>0</v>
      </c>
      <c r="E32" s="30">
        <v>65600</v>
      </c>
      <c r="F32" s="30">
        <v>0</v>
      </c>
      <c r="G32" s="30">
        <f>B32-C32</f>
        <v>2581503</v>
      </c>
      <c r="H32" s="67"/>
    </row>
    <row r="33" spans="1:8" s="8" customFormat="1" x14ac:dyDescent="0.2">
      <c r="A33" s="68" t="s">
        <v>37</v>
      </c>
      <c r="B33" s="27">
        <v>200000</v>
      </c>
      <c r="C33" s="27">
        <f t="shared" si="4"/>
        <v>33000</v>
      </c>
      <c r="D33" s="27">
        <v>0</v>
      </c>
      <c r="E33" s="27">
        <v>33000</v>
      </c>
      <c r="F33" s="27">
        <v>0</v>
      </c>
      <c r="G33" s="27">
        <f t="shared" si="3"/>
        <v>167000</v>
      </c>
      <c r="H33" s="28"/>
    </row>
    <row r="34" spans="1:8" s="8" customFormat="1" x14ac:dyDescent="0.2">
      <c r="A34" s="56" t="s">
        <v>44</v>
      </c>
      <c r="B34" s="34">
        <v>4500</v>
      </c>
      <c r="C34" s="34">
        <f t="shared" si="4"/>
        <v>1000</v>
      </c>
      <c r="D34" s="34">
        <v>0</v>
      </c>
      <c r="E34" s="34">
        <v>1000</v>
      </c>
      <c r="F34" s="34">
        <v>0</v>
      </c>
      <c r="G34" s="34">
        <f t="shared" si="3"/>
        <v>3500</v>
      </c>
      <c r="H34" s="35"/>
    </row>
    <row r="35" spans="1:8" s="8" customFormat="1" x14ac:dyDescent="0.2">
      <c r="A35" s="69" t="s">
        <v>45</v>
      </c>
      <c r="B35" s="70">
        <v>184</v>
      </c>
      <c r="C35" s="70">
        <f t="shared" si="4"/>
        <v>4500</v>
      </c>
      <c r="D35" s="70">
        <v>0</v>
      </c>
      <c r="E35" s="70">
        <v>4500</v>
      </c>
      <c r="F35" s="70">
        <v>0</v>
      </c>
      <c r="G35" s="70">
        <f t="shared" si="3"/>
        <v>-4316</v>
      </c>
      <c r="H35" s="71"/>
    </row>
    <row r="36" spans="1:8" s="8" customFormat="1" x14ac:dyDescent="0.2">
      <c r="A36" s="72" t="s">
        <v>46</v>
      </c>
      <c r="B36" s="73">
        <v>1000</v>
      </c>
      <c r="C36" s="73">
        <f t="shared" si="4"/>
        <v>0</v>
      </c>
      <c r="D36" s="73">
        <v>0</v>
      </c>
      <c r="E36" s="73">
        <v>0</v>
      </c>
      <c r="F36" s="73">
        <v>0</v>
      </c>
      <c r="G36" s="27">
        <f t="shared" si="3"/>
        <v>1000</v>
      </c>
      <c r="H36" s="74"/>
    </row>
    <row r="37" spans="1:8" s="8" customFormat="1" ht="22.5" x14ac:dyDescent="0.2">
      <c r="A37" s="75" t="s">
        <v>47</v>
      </c>
      <c r="B37" s="34">
        <v>37192</v>
      </c>
      <c r="C37" s="34">
        <f t="shared" si="4"/>
        <v>15092</v>
      </c>
      <c r="D37" s="34">
        <v>0</v>
      </c>
      <c r="E37" s="34">
        <v>15092</v>
      </c>
      <c r="F37" s="34">
        <v>0</v>
      </c>
      <c r="G37" s="76">
        <f t="shared" si="3"/>
        <v>22100</v>
      </c>
      <c r="H37" s="35"/>
    </row>
    <row r="38" spans="1:8" s="8" customFormat="1" ht="22.5" x14ac:dyDescent="0.2">
      <c r="A38" s="68" t="s">
        <v>26</v>
      </c>
      <c r="B38" s="27">
        <v>0</v>
      </c>
      <c r="C38" s="27">
        <f>D38+E38+F38</f>
        <v>1010000</v>
      </c>
      <c r="D38" s="27"/>
      <c r="E38" s="27">
        <v>1010000</v>
      </c>
      <c r="F38" s="27"/>
      <c r="G38" s="27">
        <f>B38-C38</f>
        <v>-1010000</v>
      </c>
      <c r="H38" s="28"/>
    </row>
    <row r="39" spans="1:8" s="8" customFormat="1" x14ac:dyDescent="0.2">
      <c r="A39" s="45" t="s">
        <v>16</v>
      </c>
      <c r="B39" s="30">
        <v>0</v>
      </c>
      <c r="C39" s="30">
        <f>D39+E39+F39</f>
        <v>1000</v>
      </c>
      <c r="D39" s="30"/>
      <c r="E39" s="30">
        <v>1000</v>
      </c>
      <c r="F39" s="30"/>
      <c r="G39" s="77">
        <f t="shared" si="3"/>
        <v>-1000</v>
      </c>
      <c r="H39" s="31"/>
    </row>
    <row r="40" spans="1:8" s="8" customFormat="1" x14ac:dyDescent="0.2">
      <c r="A40" s="72" t="s">
        <v>32</v>
      </c>
      <c r="B40" s="27">
        <v>450000</v>
      </c>
      <c r="C40" s="27">
        <f>D40+E40+F40</f>
        <v>650000</v>
      </c>
      <c r="D40" s="27"/>
      <c r="E40" s="27">
        <v>650000</v>
      </c>
      <c r="F40" s="27"/>
      <c r="G40" s="27">
        <f>B40-C40</f>
        <v>-200000</v>
      </c>
      <c r="H40" s="28"/>
    </row>
    <row r="41" spans="1:8" s="8" customFormat="1" x14ac:dyDescent="0.2">
      <c r="A41" s="45" t="s">
        <v>21</v>
      </c>
      <c r="B41" s="30">
        <v>0</v>
      </c>
      <c r="C41" s="27">
        <f>D41+E41+F41</f>
        <v>13000</v>
      </c>
      <c r="D41" s="30"/>
      <c r="E41" s="30">
        <v>13000</v>
      </c>
      <c r="F41" s="30"/>
      <c r="G41" s="27">
        <f>B41-C41</f>
        <v>-13000</v>
      </c>
      <c r="H41" s="31"/>
    </row>
    <row r="42" spans="1:8" s="8" customFormat="1" ht="23.25" thickBot="1" x14ac:dyDescent="0.25">
      <c r="A42" s="68" t="s">
        <v>33</v>
      </c>
      <c r="B42" s="78">
        <v>0</v>
      </c>
      <c r="C42" s="78">
        <f>D42+E42+F42</f>
        <v>110400</v>
      </c>
      <c r="D42" s="78"/>
      <c r="E42" s="78"/>
      <c r="F42" s="78">
        <v>110400</v>
      </c>
      <c r="G42" s="78">
        <f>B42-C42</f>
        <v>-110400</v>
      </c>
      <c r="H42" s="79"/>
    </row>
    <row r="43" spans="1:8" s="8" customFormat="1" ht="23.25" thickBot="1" x14ac:dyDescent="0.25">
      <c r="A43" s="80" t="s">
        <v>49</v>
      </c>
      <c r="B43" s="81">
        <f>B15+B25+B29+B30+B31+B32+B33+B34+B35+B36+B37+B38+B39+B40+B41+B42</f>
        <v>6181221</v>
      </c>
      <c r="C43" s="81">
        <f>C15+C25+C29+C30+C31+C32+C33+C34+C35+C36+C37+C38+C39+C40+C41+C42</f>
        <v>3640422</v>
      </c>
      <c r="D43" s="81">
        <f>D15+D25+D29+D30+D31+D32+D33+D34+D35+D36+D37+D38+D39+D40+D41+D42</f>
        <v>240052</v>
      </c>
      <c r="E43" s="81">
        <f t="shared" ref="E43:F43" si="5">E15+E25+E29+E30+E31+E32+E33+E34+E35+E36+E37+E38+E39+E40+E41+E42</f>
        <v>2406889</v>
      </c>
      <c r="F43" s="81">
        <f t="shared" si="5"/>
        <v>993481</v>
      </c>
      <c r="G43" s="81">
        <f>G15+G25+G29+G30+G31+G32+G33+G34+G35+G36+G37+G38+G39+G40+G41+G42</f>
        <v>2540799</v>
      </c>
      <c r="H43" s="82"/>
    </row>
    <row r="44" spans="1:8" s="8" customFormat="1" ht="13.5" thickBot="1" x14ac:dyDescent="0.25">
      <c r="A44" s="83" t="s">
        <v>18</v>
      </c>
      <c r="B44" s="84">
        <v>603890</v>
      </c>
      <c r="C44" s="84">
        <f>D44+E44+F44</f>
        <v>603890</v>
      </c>
      <c r="D44" s="84">
        <v>0</v>
      </c>
      <c r="E44" s="84">
        <v>603890</v>
      </c>
      <c r="F44" s="85">
        <v>0</v>
      </c>
      <c r="G44" s="84">
        <f>B44-C44</f>
        <v>0</v>
      </c>
      <c r="H44" s="86"/>
    </row>
    <row r="45" spans="1:8" s="8" customFormat="1" ht="13.5" thickBot="1" x14ac:dyDescent="0.25">
      <c r="A45" s="87" t="s">
        <v>42</v>
      </c>
      <c r="B45" s="88"/>
      <c r="C45" s="88"/>
      <c r="D45" s="88"/>
      <c r="E45" s="88"/>
      <c r="F45" s="89"/>
      <c r="G45" s="90">
        <v>674652</v>
      </c>
      <c r="H45" s="91"/>
    </row>
    <row r="46" spans="1:8" s="8" customFormat="1" ht="13.5" thickBot="1" x14ac:dyDescent="0.25">
      <c r="A46" s="92" t="s">
        <v>48</v>
      </c>
      <c r="B46" s="93"/>
      <c r="C46" s="93"/>
      <c r="D46" s="93"/>
      <c r="E46" s="93"/>
      <c r="F46" s="94"/>
      <c r="G46" s="95">
        <f>G43-G45</f>
        <v>1866147</v>
      </c>
      <c r="H46" s="96"/>
    </row>
    <row r="47" spans="1:8" s="8" customFormat="1" x14ac:dyDescent="0.2"/>
    <row r="48" spans="1:8" x14ac:dyDescent="0.2">
      <c r="B48" s="4"/>
      <c r="C48" s="3"/>
      <c r="D48" s="3"/>
      <c r="G48" s="4"/>
      <c r="H48" s="4"/>
    </row>
    <row r="49" spans="2:8" x14ac:dyDescent="0.2">
      <c r="B49" s="4"/>
      <c r="C49" s="4"/>
      <c r="F49" s="3"/>
      <c r="G49" s="4"/>
    </row>
    <row r="50" spans="2:8" x14ac:dyDescent="0.2">
      <c r="F50" s="3"/>
      <c r="H50" s="4"/>
    </row>
    <row r="51" spans="2:8" x14ac:dyDescent="0.2">
      <c r="F51" s="1"/>
    </row>
    <row r="52" spans="2:8" x14ac:dyDescent="0.2">
      <c r="F52" s="1"/>
    </row>
    <row r="77" ht="12.75" customHeight="1" x14ac:dyDescent="0.2"/>
  </sheetData>
  <pageMargins left="0.78740157480314965" right="0.59055118110236227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upravený návrh plánu PČ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Černoch Michail (MHMP, OVO)</cp:lastModifiedBy>
  <cp:lastPrinted>2020-11-23T10:14:51Z</cp:lastPrinted>
  <dcterms:created xsi:type="dcterms:W3CDTF">1997-01-24T11:07:25Z</dcterms:created>
  <dcterms:modified xsi:type="dcterms:W3CDTF">2020-12-17T15:17:15Z</dcterms:modified>
</cp:coreProperties>
</file>