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\AppData\Local\Temp\"/>
    </mc:Choice>
  </mc:AlternateContent>
  <bookViews>
    <workbookView xWindow="-105" yWindow="-105" windowWidth="23250" windowHeight="12570"/>
  </bookViews>
  <sheets>
    <sheet name="2022 " sheetId="1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6" l="1"/>
  <c r="C45" i="16"/>
  <c r="C44" i="16"/>
  <c r="G44" i="16" s="1"/>
  <c r="C42" i="16"/>
  <c r="G42" i="16" s="1"/>
  <c r="G41" i="16"/>
  <c r="C41" i="16"/>
  <c r="C40" i="16"/>
  <c r="G40" i="16" s="1"/>
  <c r="C39" i="16"/>
  <c r="G39" i="16" s="1"/>
  <c r="G38" i="16"/>
  <c r="C38" i="16"/>
  <c r="C37" i="16"/>
  <c r="G37" i="16" s="1"/>
  <c r="C36" i="16"/>
  <c r="G36" i="16" s="1"/>
  <c r="G35" i="16"/>
  <c r="C35" i="16"/>
  <c r="C34" i="16"/>
  <c r="G34" i="16" s="1"/>
  <c r="C33" i="16"/>
  <c r="G33" i="16" s="1"/>
  <c r="G32" i="16"/>
  <c r="C32" i="16"/>
  <c r="C31" i="16"/>
  <c r="G31" i="16" s="1"/>
  <c r="F30" i="16"/>
  <c r="E30" i="16"/>
  <c r="D30" i="16"/>
  <c r="C30" i="16"/>
  <c r="B30" i="16"/>
  <c r="G30" i="16" s="1"/>
  <c r="C29" i="16"/>
  <c r="G29" i="16" s="1"/>
  <c r="G28" i="16"/>
  <c r="C28" i="16"/>
  <c r="F26" i="16"/>
  <c r="C26" i="16" s="1"/>
  <c r="E26" i="16"/>
  <c r="D26" i="16"/>
  <c r="B26" i="16"/>
  <c r="C25" i="16"/>
  <c r="G25" i="16" s="1"/>
  <c r="C24" i="16"/>
  <c r="G24" i="16" s="1"/>
  <c r="G23" i="16"/>
  <c r="C23" i="16"/>
  <c r="C22" i="16"/>
  <c r="G22" i="16" s="1"/>
  <c r="C21" i="16"/>
  <c r="G21" i="16" s="1"/>
  <c r="G20" i="16"/>
  <c r="C20" i="16"/>
  <c r="C19" i="16"/>
  <c r="G19" i="16" s="1"/>
  <c r="C18" i="16"/>
  <c r="G18" i="16" s="1"/>
  <c r="F16" i="16"/>
  <c r="F43" i="16" s="1"/>
  <c r="F46" i="16" s="1"/>
  <c r="E16" i="16"/>
  <c r="E43" i="16" s="1"/>
  <c r="E46" i="16" s="1"/>
  <c r="D16" i="16"/>
  <c r="D43" i="16" s="1"/>
  <c r="D46" i="16" s="1"/>
  <c r="C46" i="16" s="1"/>
  <c r="B16" i="16"/>
  <c r="G15" i="16"/>
  <c r="C15" i="16"/>
  <c r="C14" i="16"/>
  <c r="G14" i="16" s="1"/>
  <c r="C13" i="16"/>
  <c r="G13" i="16" s="1"/>
  <c r="G12" i="16"/>
  <c r="G16" i="16" s="1"/>
  <c r="C12" i="16"/>
  <c r="G26" i="16" l="1"/>
  <c r="G43" i="16" s="1"/>
  <c r="G46" i="16" s="1"/>
  <c r="B43" i="16"/>
  <c r="B46" i="16" s="1"/>
  <c r="C16" i="16"/>
  <c r="C43" i="16" s="1"/>
</calcChain>
</file>

<file path=xl/sharedStrings.xml><?xml version="1.0" encoding="utf-8"?>
<sst xmlns="http://schemas.openxmlformats.org/spreadsheetml/2006/main" count="53" uniqueCount="53">
  <si>
    <t>v tis. Kč</t>
  </si>
  <si>
    <t>Oblast hodnocení</t>
  </si>
  <si>
    <t>Výnosy</t>
  </si>
  <si>
    <t>Náklady</t>
  </si>
  <si>
    <t>úplata</t>
  </si>
  <si>
    <t xml:space="preserve">služby </t>
  </si>
  <si>
    <t>opravy</t>
  </si>
  <si>
    <t>výsledek</t>
  </si>
  <si>
    <t>správci</t>
  </si>
  <si>
    <t>a údržba</t>
  </si>
  <si>
    <t>VAS</t>
  </si>
  <si>
    <t>Solid</t>
  </si>
  <si>
    <t>Kolektory Praha</t>
  </si>
  <si>
    <t>Centra</t>
  </si>
  <si>
    <t>Acton</t>
  </si>
  <si>
    <t>Odpisy nedobytných pohledávek</t>
  </si>
  <si>
    <t>Z toho náklady na:</t>
  </si>
  <si>
    <t>Daň z příjmů MČ</t>
  </si>
  <si>
    <t xml:space="preserve"> náklady</t>
  </si>
  <si>
    <t>a ostatní</t>
  </si>
  <si>
    <t>Tvorba opravných položek</t>
  </si>
  <si>
    <t>Hospodář-</t>
  </si>
  <si>
    <t>ský</t>
  </si>
  <si>
    <t>Sdružení Centra-Austis</t>
  </si>
  <si>
    <t>Správa pozemků celkem</t>
  </si>
  <si>
    <t>Acton (správa pozemků)</t>
  </si>
  <si>
    <t>Urbia</t>
  </si>
  <si>
    <t>Odpisy HIM u komerčně využívaných objektů</t>
  </si>
  <si>
    <t>Správa nebytových objektů a staveb celkem</t>
  </si>
  <si>
    <t>Správa nebytových objektů a staveb dle správců</t>
  </si>
  <si>
    <t>Správa bytových objektů dle správců</t>
  </si>
  <si>
    <t>Správa bytových objektů celkem</t>
  </si>
  <si>
    <t>Správa pozemků dle správců</t>
  </si>
  <si>
    <t>Uplatnění cen při prodejích majetku</t>
  </si>
  <si>
    <t>Rezerva na havárie a nepředvídatelné výdaje</t>
  </si>
  <si>
    <t>Liga servis</t>
  </si>
  <si>
    <t>Pronájmy objektů a pozemků v HOM - bez PVS</t>
  </si>
  <si>
    <t>Pronájmy objektů v HOM - PVS</t>
  </si>
  <si>
    <t>Prodej nemovitostí v HOM</t>
  </si>
  <si>
    <t>Technická správa komunikací</t>
  </si>
  <si>
    <t>Výstaviště Praha</t>
  </si>
  <si>
    <t>Technologie hl.m. Prahy</t>
  </si>
  <si>
    <t>Daň z příjmů vlastního HMP</t>
  </si>
  <si>
    <t>Q - Facility</t>
  </si>
  <si>
    <t>Ostatní podnikatelská činnost HOM</t>
  </si>
  <si>
    <t>Podnikatelská činnost - odbor OBF</t>
  </si>
  <si>
    <t>Podnikatelská činnost - odbor ODO</t>
  </si>
  <si>
    <t>Podnikatelská činnost - ostatní odbory MHMP</t>
  </si>
  <si>
    <t>Podnikatelská činnost vlastního HMP celkem</t>
  </si>
  <si>
    <t>Podnikatelská činnost vlastního HMP celkem po zdanění</t>
  </si>
  <si>
    <t>Trade Centre   Praha</t>
  </si>
  <si>
    <t>Návrh plánu podnikatelské činnosti  vlastního hl. m. Prahy na rok 2022</t>
  </si>
  <si>
    <t>Příloha č. 4 k usnesení Zastupitelstva HMP č. 32/1 ze dne 16.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</si>
</sst>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3" tint="0.39997558519241921"/>
      <name val="Arial"/>
      <family val="2"/>
      <charset val="238"/>
    </font>
    <font>
      <sz val="8"/>
      <name val="Arial CE"/>
      <family val="2"/>
      <charset val="238"/>
    </font>
    <font>
      <b/>
      <u/>
      <sz val="12"/>
      <name val="Times New Roman"/>
      <family val="1"/>
      <charset val="238"/>
    </font>
    <font>
      <b/>
      <sz val="10"/>
      <name val="Arial"/>
      <family val="2"/>
      <charset val="238"/>
    </font>
    <font>
      <i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/>
  </cellStyleXfs>
  <cellXfs count="93">
    <xf numFmtId="0" fontId="0" fillId="0" borderId="0" xfId="0"/>
    <xf numFmtId="0" fontId="2" fillId="0" borderId="0" xfId="1" applyFont="1" applyFill="1"/>
    <xf numFmtId="0" fontId="1" fillId="0" borderId="0" xfId="1" applyFont="1" applyFill="1"/>
    <xf numFmtId="3" fontId="6" fillId="0" borderId="10" xfId="1" applyNumberFormat="1" applyFont="1" applyFill="1" applyBorder="1"/>
    <xf numFmtId="3" fontId="6" fillId="0" borderId="38" xfId="1" applyNumberFormat="1" applyFont="1" applyFill="1" applyBorder="1"/>
    <xf numFmtId="3" fontId="5" fillId="0" borderId="35" xfId="1" applyNumberFormat="1" applyFont="1" applyFill="1" applyBorder="1"/>
    <xf numFmtId="3" fontId="5" fillId="0" borderId="36" xfId="1" applyNumberFormat="1" applyFont="1" applyFill="1" applyBorder="1" applyAlignment="1">
      <alignment horizontal="right"/>
    </xf>
    <xf numFmtId="3" fontId="5" fillId="0" borderId="36" xfId="1" applyNumberFormat="1" applyFont="1" applyFill="1" applyBorder="1"/>
    <xf numFmtId="3" fontId="5" fillId="0" borderId="37" xfId="1" applyNumberFormat="1" applyFont="1" applyFill="1" applyBorder="1" applyAlignment="1">
      <alignment horizontal="right"/>
    </xf>
    <xf numFmtId="3" fontId="5" fillId="0" borderId="37" xfId="1" applyNumberFormat="1" applyFont="1" applyFill="1" applyBorder="1"/>
    <xf numFmtId="3" fontId="5" fillId="0" borderId="10" xfId="1" applyNumberFormat="1" applyFont="1" applyFill="1" applyBorder="1"/>
    <xf numFmtId="3" fontId="5" fillId="0" borderId="39" xfId="1" applyNumberFormat="1" applyFont="1" applyFill="1" applyBorder="1"/>
    <xf numFmtId="3" fontId="5" fillId="0" borderId="41" xfId="1" applyNumberFormat="1" applyFont="1" applyFill="1" applyBorder="1" applyAlignment="1"/>
    <xf numFmtId="3" fontId="5" fillId="0" borderId="41" xfId="1" applyNumberFormat="1" applyFont="1" applyFill="1" applyBorder="1"/>
    <xf numFmtId="3" fontId="5" fillId="0" borderId="35" xfId="1" applyNumberFormat="1" applyFont="1" applyFill="1" applyBorder="1" applyAlignment="1"/>
    <xf numFmtId="3" fontId="5" fillId="0" borderId="35" xfId="1" applyNumberFormat="1" applyFont="1" applyFill="1" applyBorder="1" applyAlignment="1">
      <alignment horizontal="right"/>
    </xf>
    <xf numFmtId="3" fontId="2" fillId="0" borderId="10" xfId="1" applyNumberFormat="1" applyFont="1" applyFill="1" applyBorder="1"/>
    <xf numFmtId="3" fontId="5" fillId="0" borderId="45" xfId="1" applyNumberFormat="1" applyFont="1" applyFill="1" applyBorder="1"/>
    <xf numFmtId="3" fontId="5" fillId="0" borderId="42" xfId="1" applyNumberFormat="1" applyFont="1" applyFill="1" applyBorder="1"/>
    <xf numFmtId="3" fontId="5" fillId="0" borderId="48" xfId="1" applyNumberFormat="1" applyFont="1" applyFill="1" applyBorder="1"/>
    <xf numFmtId="3" fontId="5" fillId="0" borderId="10" xfId="1" applyNumberFormat="1" applyFont="1" applyFill="1" applyBorder="1" applyAlignment="1">
      <alignment horizontal="right"/>
    </xf>
    <xf numFmtId="3" fontId="5" fillId="0" borderId="40" xfId="1" applyNumberFormat="1" applyFont="1" applyFill="1" applyBorder="1"/>
    <xf numFmtId="3" fontId="5" fillId="0" borderId="41" xfId="1" applyNumberFormat="1" applyFont="1" applyFill="1" applyBorder="1" applyAlignment="1">
      <alignment horizontal="right"/>
    </xf>
    <xf numFmtId="3" fontId="5" fillId="0" borderId="50" xfId="1" applyNumberFormat="1" applyFont="1" applyFill="1" applyBorder="1"/>
    <xf numFmtId="3" fontId="6" fillId="0" borderId="41" xfId="1" applyNumberFormat="1" applyFont="1" applyFill="1" applyBorder="1"/>
    <xf numFmtId="0" fontId="8" fillId="0" borderId="0" xfId="1" applyFont="1" applyFill="1" applyAlignment="1"/>
    <xf numFmtId="0" fontId="3" fillId="0" borderId="0" xfId="1" applyFont="1" applyFill="1" applyAlignment="1"/>
    <xf numFmtId="0" fontId="4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Continuous"/>
    </xf>
    <xf numFmtId="0" fontId="3" fillId="0" borderId="4" xfId="1" applyFont="1" applyFill="1" applyBorder="1" applyAlignment="1">
      <alignment horizontal="centerContinuous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left"/>
    </xf>
    <xf numFmtId="0" fontId="3" fillId="0" borderId="7" xfId="1" applyFont="1" applyFill="1" applyBorder="1"/>
    <xf numFmtId="49" fontId="4" fillId="0" borderId="7" xfId="1" applyNumberFormat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14" fontId="3" fillId="0" borderId="7" xfId="1" applyNumberFormat="1" applyFont="1" applyFill="1" applyBorder="1"/>
    <xf numFmtId="0" fontId="4" fillId="0" borderId="9" xfId="1" applyFont="1" applyFill="1" applyBorder="1" applyAlignment="1">
      <alignment horizontal="left"/>
    </xf>
    <xf numFmtId="0" fontId="3" fillId="0" borderId="17" xfId="1" applyFont="1" applyFill="1" applyBorder="1"/>
    <xf numFmtId="0" fontId="3" fillId="0" borderId="32" xfId="1" applyFont="1" applyFill="1" applyBorder="1"/>
    <xf numFmtId="0" fontId="4" fillId="0" borderId="32" xfId="1" applyFont="1" applyFill="1" applyBorder="1" applyAlignment="1">
      <alignment horizontal="center"/>
    </xf>
    <xf numFmtId="0" fontId="3" fillId="0" borderId="24" xfId="1" applyFont="1" applyFill="1" applyBorder="1"/>
    <xf numFmtId="3" fontId="5" fillId="0" borderId="18" xfId="1" applyNumberFormat="1" applyFont="1" applyFill="1" applyBorder="1"/>
    <xf numFmtId="0" fontId="4" fillId="0" borderId="16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7" fillId="0" borderId="22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 wrapText="1"/>
    </xf>
    <xf numFmtId="0" fontId="5" fillId="0" borderId="23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4" fillId="0" borderId="26" xfId="1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 wrapText="1"/>
    </xf>
    <xf numFmtId="0" fontId="5" fillId="0" borderId="44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28" xfId="1" applyFont="1" applyFill="1" applyBorder="1" applyAlignment="1">
      <alignment vertical="center" wrapText="1"/>
    </xf>
    <xf numFmtId="0" fontId="3" fillId="0" borderId="0" xfId="1" applyFont="1" applyFill="1"/>
    <xf numFmtId="3" fontId="2" fillId="0" borderId="0" xfId="1" applyNumberFormat="1" applyFont="1" applyFill="1"/>
    <xf numFmtId="1" fontId="2" fillId="0" borderId="0" xfId="1" applyNumberFormat="1" applyFont="1" applyFill="1" applyBorder="1"/>
    <xf numFmtId="0" fontId="2" fillId="0" borderId="0" xfId="1" applyFont="1" applyFill="1" applyBorder="1"/>
    <xf numFmtId="3" fontId="1" fillId="0" borderId="0" xfId="1" applyNumberFormat="1" applyFont="1" applyFill="1"/>
    <xf numFmtId="0" fontId="4" fillId="0" borderId="8" xfId="1" applyFont="1" applyFill="1" applyBorder="1" applyAlignment="1">
      <alignment horizontal="center"/>
    </xf>
    <xf numFmtId="3" fontId="5" fillId="0" borderId="11" xfId="1" applyNumberFormat="1" applyFont="1" applyFill="1" applyBorder="1"/>
    <xf numFmtId="3" fontId="5" fillId="0" borderId="20" xfId="1" applyNumberFormat="1" applyFont="1" applyFill="1" applyBorder="1"/>
    <xf numFmtId="3" fontId="5" fillId="0" borderId="29" xfId="1" applyNumberFormat="1" applyFont="1" applyFill="1" applyBorder="1"/>
    <xf numFmtId="3" fontId="5" fillId="0" borderId="31" xfId="1" applyNumberFormat="1" applyFont="1" applyFill="1" applyBorder="1"/>
    <xf numFmtId="3" fontId="5" fillId="0" borderId="49" xfId="1" applyNumberFormat="1" applyFont="1" applyFill="1" applyBorder="1"/>
    <xf numFmtId="3" fontId="5" fillId="0" borderId="24" xfId="1" applyNumberFormat="1" applyFont="1" applyFill="1" applyBorder="1"/>
    <xf numFmtId="3" fontId="5" fillId="0" borderId="27" xfId="1" applyNumberFormat="1" applyFont="1" applyFill="1" applyBorder="1"/>
    <xf numFmtId="3" fontId="5" fillId="0" borderId="46" xfId="1" applyNumberFormat="1" applyFont="1" applyFill="1" applyBorder="1"/>
    <xf numFmtId="3" fontId="5" fillId="0" borderId="11" xfId="1" applyNumberFormat="1" applyFont="1" applyFill="1" applyBorder="1" applyAlignment="1">
      <alignment horizontal="right"/>
    </xf>
    <xf numFmtId="3" fontId="5" fillId="0" borderId="25" xfId="1" applyNumberFormat="1" applyFont="1" applyFill="1" applyBorder="1"/>
    <xf numFmtId="0" fontId="5" fillId="0" borderId="16" xfId="1" applyFont="1" applyFill="1" applyBorder="1" applyAlignment="1">
      <alignment vertical="center"/>
    </xf>
    <xf numFmtId="3" fontId="5" fillId="0" borderId="32" xfId="1" applyNumberFormat="1" applyFont="1" applyFill="1" applyBorder="1"/>
    <xf numFmtId="3" fontId="5" fillId="0" borderId="19" xfId="1" applyNumberFormat="1" applyFont="1" applyFill="1" applyBorder="1"/>
    <xf numFmtId="0" fontId="5" fillId="0" borderId="51" xfId="1" applyFont="1" applyFill="1" applyBorder="1" applyAlignment="1">
      <alignment vertical="center"/>
    </xf>
    <xf numFmtId="3" fontId="5" fillId="0" borderId="52" xfId="1" applyNumberFormat="1" applyFont="1" applyFill="1" applyBorder="1"/>
    <xf numFmtId="3" fontId="5" fillId="0" borderId="53" xfId="1" applyNumberFormat="1" applyFont="1" applyFill="1" applyBorder="1"/>
    <xf numFmtId="3" fontId="6" fillId="0" borderId="11" xfId="1" applyNumberFormat="1" applyFont="1" applyFill="1" applyBorder="1"/>
    <xf numFmtId="3" fontId="6" fillId="0" borderId="27" xfId="1" applyNumberFormat="1" applyFont="1" applyFill="1" applyBorder="1"/>
    <xf numFmtId="0" fontId="4" fillId="0" borderId="13" xfId="1" applyFont="1" applyFill="1" applyBorder="1" applyAlignment="1">
      <alignment vertical="center" wrapText="1"/>
    </xf>
    <xf numFmtId="3" fontId="4" fillId="0" borderId="34" xfId="1" applyNumberFormat="1" applyFont="1" applyFill="1" applyBorder="1" applyAlignment="1">
      <alignment vertical="center"/>
    </xf>
    <xf numFmtId="3" fontId="4" fillId="0" borderId="14" xfId="1" applyNumberFormat="1" applyFont="1" applyFill="1" applyBorder="1" applyAlignment="1">
      <alignment vertical="center"/>
    </xf>
    <xf numFmtId="3" fontId="4" fillId="0" borderId="15" xfId="1" applyNumberFormat="1" applyFont="1" applyFill="1" applyBorder="1" applyAlignment="1">
      <alignment vertical="center"/>
    </xf>
    <xf numFmtId="3" fontId="4" fillId="0" borderId="18" xfId="1" applyNumberFormat="1" applyFont="1" applyFill="1" applyBorder="1" applyAlignment="1">
      <alignment vertical="center"/>
    </xf>
    <xf numFmtId="3" fontId="4" fillId="0" borderId="24" xfId="1" applyNumberFormat="1" applyFont="1" applyFill="1" applyBorder="1" applyAlignment="1">
      <alignment vertical="center"/>
    </xf>
    <xf numFmtId="0" fontId="9" fillId="0" borderId="0" xfId="1" applyFont="1" applyFill="1" applyAlignment="1">
      <alignment horizontal="right"/>
    </xf>
    <xf numFmtId="49" fontId="10" fillId="0" borderId="0" xfId="0" applyNumberFormat="1" applyFont="1" applyFill="1" applyBorder="1"/>
  </cellXfs>
  <cellStyles count="2">
    <cellStyle name="Normální" xfId="0" builtinId="0"/>
    <cellStyle name="normální_XKopie - HČ rozp.04-tabulka verze 1 z 7.8.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zoomScale="90" zoomScaleNormal="90" workbookViewId="0"/>
  </sheetViews>
  <sheetFormatPr defaultColWidth="9.140625" defaultRowHeight="12.75" x14ac:dyDescent="0.2"/>
  <cols>
    <col min="1" max="1" width="31.7109375" style="2" customWidth="1"/>
    <col min="2" max="7" width="9.140625" style="2" customWidth="1"/>
    <col min="8" max="16384" width="9.140625" style="2"/>
  </cols>
  <sheetData>
    <row r="1" spans="1:8" ht="15.75" x14ac:dyDescent="0.25">
      <c r="A1" s="92" t="s">
        <v>52</v>
      </c>
    </row>
    <row r="4" spans="1:8" ht="15.75" x14ac:dyDescent="0.25">
      <c r="A4" s="25" t="s">
        <v>51</v>
      </c>
      <c r="B4" s="26"/>
      <c r="C4" s="26"/>
      <c r="D4" s="26"/>
      <c r="E4" s="26"/>
      <c r="F4" s="26"/>
      <c r="G4" s="26"/>
    </row>
    <row r="6" spans="1:8" ht="13.5" thickBot="1" x14ac:dyDescent="0.25">
      <c r="A6" s="61"/>
      <c r="B6" s="61"/>
      <c r="C6" s="61"/>
      <c r="D6" s="61"/>
      <c r="E6" s="61"/>
      <c r="F6" s="61"/>
      <c r="G6" s="91" t="s">
        <v>0</v>
      </c>
    </row>
    <row r="7" spans="1:8" ht="13.9" customHeight="1" x14ac:dyDescent="0.2">
      <c r="A7" s="27" t="s">
        <v>1</v>
      </c>
      <c r="B7" s="28" t="s">
        <v>2</v>
      </c>
      <c r="C7" s="28" t="s">
        <v>3</v>
      </c>
      <c r="D7" s="29" t="s">
        <v>16</v>
      </c>
      <c r="E7" s="30"/>
      <c r="F7" s="30"/>
      <c r="G7" s="31" t="s">
        <v>21</v>
      </c>
      <c r="H7" s="1"/>
    </row>
    <row r="8" spans="1:8" ht="13.9" customHeight="1" x14ac:dyDescent="0.2">
      <c r="A8" s="32"/>
      <c r="B8" s="33"/>
      <c r="C8" s="33"/>
      <c r="D8" s="34" t="s">
        <v>4</v>
      </c>
      <c r="E8" s="35" t="s">
        <v>5</v>
      </c>
      <c r="F8" s="35" t="s">
        <v>6</v>
      </c>
      <c r="G8" s="66" t="s">
        <v>22</v>
      </c>
      <c r="H8" s="1"/>
    </row>
    <row r="9" spans="1:8" ht="13.9" customHeight="1" x14ac:dyDescent="0.2">
      <c r="A9" s="32"/>
      <c r="B9" s="36"/>
      <c r="C9" s="33"/>
      <c r="D9" s="34" t="s">
        <v>8</v>
      </c>
      <c r="E9" s="35" t="s">
        <v>19</v>
      </c>
      <c r="F9" s="35" t="s">
        <v>9</v>
      </c>
      <c r="G9" s="66" t="s">
        <v>7</v>
      </c>
      <c r="H9" s="1"/>
    </row>
    <row r="10" spans="1:8" ht="13.9" customHeight="1" thickBot="1" x14ac:dyDescent="0.25">
      <c r="A10" s="37"/>
      <c r="B10" s="38"/>
      <c r="C10" s="39"/>
      <c r="D10" s="39"/>
      <c r="E10" s="40" t="s">
        <v>18</v>
      </c>
      <c r="F10" s="39"/>
      <c r="G10" s="41"/>
      <c r="H10" s="1"/>
    </row>
    <row r="11" spans="1:8" ht="13.9" customHeight="1" x14ac:dyDescent="0.2">
      <c r="A11" s="46" t="s">
        <v>30</v>
      </c>
      <c r="B11" s="3"/>
      <c r="C11" s="3"/>
      <c r="D11" s="3"/>
      <c r="E11" s="3"/>
      <c r="F11" s="3"/>
      <c r="G11" s="83"/>
      <c r="H11" s="1"/>
    </row>
    <row r="12" spans="1:8" ht="13.9" customHeight="1" x14ac:dyDescent="0.2">
      <c r="A12" s="47" t="s">
        <v>14</v>
      </c>
      <c r="B12" s="5">
        <v>70000</v>
      </c>
      <c r="C12" s="5">
        <f>D12+E12+F12</f>
        <v>69245</v>
      </c>
      <c r="D12" s="5">
        <v>5250</v>
      </c>
      <c r="E12" s="5">
        <v>23125</v>
      </c>
      <c r="F12" s="5">
        <v>40870</v>
      </c>
      <c r="G12" s="68">
        <f>B12-C12</f>
        <v>755</v>
      </c>
      <c r="H12" s="1"/>
    </row>
    <row r="13" spans="1:8" ht="13.9" customHeight="1" x14ac:dyDescent="0.2">
      <c r="A13" s="48" t="s">
        <v>10</v>
      </c>
      <c r="B13" s="5">
        <v>55500</v>
      </c>
      <c r="C13" s="5">
        <f>D13+E13+F13</f>
        <v>54950</v>
      </c>
      <c r="D13" s="5">
        <v>2800</v>
      </c>
      <c r="E13" s="5">
        <v>16950</v>
      </c>
      <c r="F13" s="5">
        <v>35200</v>
      </c>
      <c r="G13" s="68">
        <f>B13-C13</f>
        <v>550</v>
      </c>
      <c r="H13" s="1"/>
    </row>
    <row r="14" spans="1:8" ht="13.9" customHeight="1" x14ac:dyDescent="0.2">
      <c r="A14" s="48" t="s">
        <v>13</v>
      </c>
      <c r="B14" s="5">
        <v>218000</v>
      </c>
      <c r="C14" s="5">
        <f>D14+E14+F14</f>
        <v>216780</v>
      </c>
      <c r="D14" s="5">
        <v>11000</v>
      </c>
      <c r="E14" s="5">
        <v>75730</v>
      </c>
      <c r="F14" s="5">
        <v>130050</v>
      </c>
      <c r="G14" s="68">
        <f>B14-C14</f>
        <v>1220</v>
      </c>
      <c r="H14" s="1"/>
    </row>
    <row r="15" spans="1:8" ht="13.9" customHeight="1" x14ac:dyDescent="0.2">
      <c r="A15" s="49" t="s">
        <v>43</v>
      </c>
      <c r="B15" s="6">
        <v>56900</v>
      </c>
      <c r="C15" s="7">
        <f>D15+E15+F15</f>
        <v>89460</v>
      </c>
      <c r="D15" s="7">
        <v>4160</v>
      </c>
      <c r="E15" s="7">
        <v>16320</v>
      </c>
      <c r="F15" s="7">
        <v>68980</v>
      </c>
      <c r="G15" s="69">
        <f>B15-C15</f>
        <v>-32560</v>
      </c>
      <c r="H15" s="1"/>
    </row>
    <row r="16" spans="1:8" ht="13.9" customHeight="1" thickBot="1" x14ac:dyDescent="0.25">
      <c r="A16" s="50" t="s">
        <v>31</v>
      </c>
      <c r="B16" s="8">
        <f>SUM(B12:B15)</f>
        <v>400400</v>
      </c>
      <c r="C16" s="9">
        <f>D16+E16+F16</f>
        <v>430435</v>
      </c>
      <c r="D16" s="9">
        <f>SUM(D12:D15)</f>
        <v>23210</v>
      </c>
      <c r="E16" s="9">
        <f>SUM(E12:E15)</f>
        <v>132125</v>
      </c>
      <c r="F16" s="9">
        <f>SUM(F12:F15)</f>
        <v>275100</v>
      </c>
      <c r="G16" s="70">
        <f t="shared" ref="G16" si="0">SUM(G12:G15)</f>
        <v>-30035</v>
      </c>
      <c r="H16" s="1"/>
    </row>
    <row r="17" spans="1:8" ht="28.15" customHeight="1" x14ac:dyDescent="0.2">
      <c r="A17" s="46" t="s">
        <v>29</v>
      </c>
      <c r="B17" s="3"/>
      <c r="C17" s="4"/>
      <c r="D17" s="3"/>
      <c r="E17" s="3"/>
      <c r="F17" s="3"/>
      <c r="G17" s="83"/>
      <c r="H17" s="1"/>
    </row>
    <row r="18" spans="1:8" ht="13.9" customHeight="1" x14ac:dyDescent="0.2">
      <c r="A18" s="51" t="s">
        <v>11</v>
      </c>
      <c r="B18" s="10">
        <v>190392</v>
      </c>
      <c r="C18" s="5">
        <f>D18+E18+F18</f>
        <v>185040</v>
      </c>
      <c r="D18" s="10">
        <v>18340</v>
      </c>
      <c r="E18" s="10">
        <v>44700</v>
      </c>
      <c r="F18" s="10">
        <v>122000</v>
      </c>
      <c r="G18" s="68">
        <f>B18-C18</f>
        <v>5352</v>
      </c>
      <c r="H18" s="1"/>
    </row>
    <row r="19" spans="1:8" ht="13.9" customHeight="1" x14ac:dyDescent="0.2">
      <c r="A19" s="48" t="s">
        <v>35</v>
      </c>
      <c r="B19" s="5">
        <v>118400</v>
      </c>
      <c r="C19" s="5">
        <f t="shared" ref="C19:C25" si="1">D19+E19+F19</f>
        <v>375580</v>
      </c>
      <c r="D19" s="5">
        <v>33000</v>
      </c>
      <c r="E19" s="5">
        <v>68180</v>
      </c>
      <c r="F19" s="5">
        <v>274400</v>
      </c>
      <c r="G19" s="68">
        <f t="shared" ref="G19:G25" si="2">B19-C19</f>
        <v>-257180</v>
      </c>
      <c r="H19" s="1"/>
    </row>
    <row r="20" spans="1:8" ht="13.9" customHeight="1" x14ac:dyDescent="0.2">
      <c r="A20" s="48" t="s">
        <v>50</v>
      </c>
      <c r="B20" s="5">
        <v>269253</v>
      </c>
      <c r="C20" s="5">
        <f t="shared" si="1"/>
        <v>302169</v>
      </c>
      <c r="D20" s="5">
        <v>76110</v>
      </c>
      <c r="E20" s="5">
        <v>119778</v>
      </c>
      <c r="F20" s="5">
        <v>106281</v>
      </c>
      <c r="G20" s="68">
        <f t="shared" si="2"/>
        <v>-32916</v>
      </c>
      <c r="H20" s="62"/>
    </row>
    <row r="21" spans="1:8" ht="13.9" customHeight="1" x14ac:dyDescent="0.2">
      <c r="A21" s="48" t="s">
        <v>23</v>
      </c>
      <c r="B21" s="5">
        <v>3860</v>
      </c>
      <c r="C21" s="5">
        <f t="shared" si="1"/>
        <v>11391</v>
      </c>
      <c r="D21" s="5">
        <v>1560</v>
      </c>
      <c r="E21" s="5">
        <v>721</v>
      </c>
      <c r="F21" s="5">
        <v>9110</v>
      </c>
      <c r="G21" s="68">
        <f t="shared" si="2"/>
        <v>-7531</v>
      </c>
      <c r="H21" s="62"/>
    </row>
    <row r="22" spans="1:8" ht="13.9" customHeight="1" x14ac:dyDescent="0.2">
      <c r="A22" s="48" t="s">
        <v>39</v>
      </c>
      <c r="B22" s="5">
        <v>1175000</v>
      </c>
      <c r="C22" s="5">
        <f t="shared" si="1"/>
        <v>140566</v>
      </c>
      <c r="D22" s="5">
        <v>37069</v>
      </c>
      <c r="E22" s="5">
        <v>54715</v>
      </c>
      <c r="F22" s="5">
        <v>48782</v>
      </c>
      <c r="G22" s="68">
        <f t="shared" si="2"/>
        <v>1034434</v>
      </c>
      <c r="H22" s="1"/>
    </row>
    <row r="23" spans="1:8" ht="13.9" customHeight="1" x14ac:dyDescent="0.2">
      <c r="A23" s="52" t="s">
        <v>12</v>
      </c>
      <c r="B23" s="5">
        <v>237458</v>
      </c>
      <c r="C23" s="5">
        <f t="shared" si="1"/>
        <v>186750</v>
      </c>
      <c r="D23" s="5">
        <v>8500</v>
      </c>
      <c r="E23" s="5">
        <v>1650</v>
      </c>
      <c r="F23" s="5">
        <v>176600</v>
      </c>
      <c r="G23" s="68">
        <f t="shared" si="2"/>
        <v>50708</v>
      </c>
      <c r="H23" s="1"/>
    </row>
    <row r="24" spans="1:8" ht="13.9" customHeight="1" x14ac:dyDescent="0.2">
      <c r="A24" s="52" t="s">
        <v>40</v>
      </c>
      <c r="B24" s="5">
        <v>16000</v>
      </c>
      <c r="C24" s="5">
        <f t="shared" si="1"/>
        <v>96802</v>
      </c>
      <c r="D24" s="5">
        <v>12000</v>
      </c>
      <c r="E24" s="5">
        <v>2</v>
      </c>
      <c r="F24" s="5">
        <v>84800</v>
      </c>
      <c r="G24" s="68">
        <f t="shared" si="2"/>
        <v>-80802</v>
      </c>
      <c r="H24" s="1"/>
    </row>
    <row r="25" spans="1:8" ht="13.9" customHeight="1" x14ac:dyDescent="0.2">
      <c r="A25" s="53" t="s">
        <v>41</v>
      </c>
      <c r="B25" s="19">
        <v>48091</v>
      </c>
      <c r="C25" s="23">
        <f t="shared" si="1"/>
        <v>2</v>
      </c>
      <c r="D25" s="19">
        <v>0</v>
      </c>
      <c r="E25" s="19">
        <v>2</v>
      </c>
      <c r="F25" s="19">
        <v>0</v>
      </c>
      <c r="G25" s="71">
        <f t="shared" si="2"/>
        <v>48089</v>
      </c>
      <c r="H25" s="1"/>
    </row>
    <row r="26" spans="1:8" ht="13.9" customHeight="1" thickBot="1" x14ac:dyDescent="0.25">
      <c r="A26" s="43" t="s">
        <v>28</v>
      </c>
      <c r="B26" s="11">
        <f>SUM(B18:B25)</f>
        <v>2058454</v>
      </c>
      <c r="C26" s="11">
        <f>D26+E26+F26</f>
        <v>1298300</v>
      </c>
      <c r="D26" s="11">
        <f>SUM(D18:D25)</f>
        <v>186579</v>
      </c>
      <c r="E26" s="11">
        <f>SUM(E18:E25)</f>
        <v>289748</v>
      </c>
      <c r="F26" s="11">
        <f>SUM(F18:F25)</f>
        <v>821973</v>
      </c>
      <c r="G26" s="72">
        <f>SUM(G18:G25)</f>
        <v>760154</v>
      </c>
      <c r="H26" s="63"/>
    </row>
    <row r="27" spans="1:8" ht="13.9" customHeight="1" x14ac:dyDescent="0.2">
      <c r="A27" s="54" t="s">
        <v>32</v>
      </c>
      <c r="B27" s="24"/>
      <c r="C27" s="24"/>
      <c r="D27" s="24"/>
      <c r="E27" s="24"/>
      <c r="F27" s="24"/>
      <c r="G27" s="84"/>
      <c r="H27" s="63"/>
    </row>
    <row r="28" spans="1:8" ht="13.9" customHeight="1" x14ac:dyDescent="0.2">
      <c r="A28" s="52" t="s">
        <v>25</v>
      </c>
      <c r="B28" s="5">
        <v>12200</v>
      </c>
      <c r="C28" s="5">
        <f>D28+E28+F28</f>
        <v>94980</v>
      </c>
      <c r="D28" s="5">
        <v>12600</v>
      </c>
      <c r="E28" s="5">
        <v>82230</v>
      </c>
      <c r="F28" s="5">
        <v>150</v>
      </c>
      <c r="G28" s="68">
        <f>B28-C28</f>
        <v>-82780</v>
      </c>
      <c r="H28" s="63"/>
    </row>
    <row r="29" spans="1:8" ht="13.9" customHeight="1" x14ac:dyDescent="0.2">
      <c r="A29" s="55" t="s">
        <v>26</v>
      </c>
      <c r="B29" s="7">
        <v>5000</v>
      </c>
      <c r="C29" s="7">
        <f>D29+E29+F29</f>
        <v>131000</v>
      </c>
      <c r="D29" s="7">
        <v>44000</v>
      </c>
      <c r="E29" s="7">
        <v>71000</v>
      </c>
      <c r="F29" s="7">
        <v>16000</v>
      </c>
      <c r="G29" s="69">
        <f>B29-C29</f>
        <v>-126000</v>
      </c>
      <c r="H29" s="63"/>
    </row>
    <row r="30" spans="1:8" ht="13.9" customHeight="1" thickBot="1" x14ac:dyDescent="0.25">
      <c r="A30" s="56" t="s">
        <v>24</v>
      </c>
      <c r="B30" s="9">
        <f>SUM(B28:B29)</f>
        <v>17200</v>
      </c>
      <c r="C30" s="9">
        <f>D30+E30+F30</f>
        <v>225980</v>
      </c>
      <c r="D30" s="9">
        <f>SUM(D28:D29)</f>
        <v>56600</v>
      </c>
      <c r="E30" s="9">
        <f>SUM(E28:E29)</f>
        <v>153230</v>
      </c>
      <c r="F30" s="9">
        <f>SUM(F28:F29)</f>
        <v>16150</v>
      </c>
      <c r="G30" s="70">
        <f t="shared" ref="G30:G39" si="3">B30-C30</f>
        <v>-208780</v>
      </c>
      <c r="H30" s="63"/>
    </row>
    <row r="31" spans="1:8" ht="13.9" customHeight="1" x14ac:dyDescent="0.2">
      <c r="A31" s="57" t="s">
        <v>36</v>
      </c>
      <c r="B31" s="12">
        <v>332862</v>
      </c>
      <c r="C31" s="22">
        <f t="shared" ref="C31:C37" si="4">D31+E31+F31</f>
        <v>45000</v>
      </c>
      <c r="D31" s="12">
        <v>102</v>
      </c>
      <c r="E31" s="13">
        <v>3260</v>
      </c>
      <c r="F31" s="13">
        <v>41638</v>
      </c>
      <c r="G31" s="73">
        <f t="shared" si="3"/>
        <v>287862</v>
      </c>
      <c r="H31" s="64"/>
    </row>
    <row r="32" spans="1:8" ht="13.9" customHeight="1" x14ac:dyDescent="0.2">
      <c r="A32" s="52" t="s">
        <v>37</v>
      </c>
      <c r="B32" s="14">
        <v>2641000</v>
      </c>
      <c r="C32" s="15">
        <f t="shared" si="4"/>
        <v>72400</v>
      </c>
      <c r="D32" s="14">
        <v>0</v>
      </c>
      <c r="E32" s="5">
        <v>72400</v>
      </c>
      <c r="F32" s="5">
        <v>0</v>
      </c>
      <c r="G32" s="68">
        <f>B32-C32</f>
        <v>2568600</v>
      </c>
      <c r="H32" s="64"/>
    </row>
    <row r="33" spans="1:11" ht="13.9" customHeight="1" x14ac:dyDescent="0.2">
      <c r="A33" s="44" t="s">
        <v>38</v>
      </c>
      <c r="B33" s="10">
        <v>396000</v>
      </c>
      <c r="C33" s="16">
        <f t="shared" si="4"/>
        <v>42000</v>
      </c>
      <c r="D33" s="10">
        <v>0</v>
      </c>
      <c r="E33" s="10">
        <v>42000</v>
      </c>
      <c r="F33" s="10">
        <v>0</v>
      </c>
      <c r="G33" s="67">
        <f t="shared" si="3"/>
        <v>354000</v>
      </c>
      <c r="H33" s="1"/>
    </row>
    <row r="34" spans="1:11" ht="13.9" customHeight="1" x14ac:dyDescent="0.2">
      <c r="A34" s="55" t="s">
        <v>44</v>
      </c>
      <c r="B34" s="7">
        <v>4500</v>
      </c>
      <c r="C34" s="7">
        <f t="shared" si="4"/>
        <v>1000</v>
      </c>
      <c r="D34" s="7">
        <v>0</v>
      </c>
      <c r="E34" s="7">
        <v>1000</v>
      </c>
      <c r="F34" s="7">
        <v>0</v>
      </c>
      <c r="G34" s="69">
        <f t="shared" si="3"/>
        <v>3500</v>
      </c>
      <c r="H34" s="1"/>
    </row>
    <row r="35" spans="1:11" ht="13.9" customHeight="1" x14ac:dyDescent="0.2">
      <c r="A35" s="58" t="s">
        <v>45</v>
      </c>
      <c r="B35" s="17">
        <v>171</v>
      </c>
      <c r="C35" s="17">
        <f t="shared" si="4"/>
        <v>5000</v>
      </c>
      <c r="D35" s="17">
        <v>0</v>
      </c>
      <c r="E35" s="17">
        <v>5000</v>
      </c>
      <c r="F35" s="17">
        <v>0</v>
      </c>
      <c r="G35" s="74">
        <f t="shared" si="3"/>
        <v>-4829</v>
      </c>
      <c r="H35" s="1"/>
    </row>
    <row r="36" spans="1:11" ht="13.9" customHeight="1" x14ac:dyDescent="0.2">
      <c r="A36" s="59" t="s">
        <v>46</v>
      </c>
      <c r="B36" s="18">
        <v>1000</v>
      </c>
      <c r="C36" s="18">
        <f t="shared" si="4"/>
        <v>0</v>
      </c>
      <c r="D36" s="18">
        <v>0</v>
      </c>
      <c r="E36" s="18">
        <v>0</v>
      </c>
      <c r="F36" s="18">
        <v>0</v>
      </c>
      <c r="G36" s="67">
        <f t="shared" si="3"/>
        <v>1000</v>
      </c>
      <c r="H36" s="1"/>
    </row>
    <row r="37" spans="1:11" ht="13.9" customHeight="1" x14ac:dyDescent="0.2">
      <c r="A37" s="60" t="s">
        <v>47</v>
      </c>
      <c r="B37" s="7">
        <v>59147</v>
      </c>
      <c r="C37" s="7">
        <f t="shared" si="4"/>
        <v>15278</v>
      </c>
      <c r="D37" s="7">
        <v>0</v>
      </c>
      <c r="E37" s="7">
        <v>15278</v>
      </c>
      <c r="F37" s="7">
        <v>0</v>
      </c>
      <c r="G37" s="69">
        <f t="shared" si="3"/>
        <v>43869</v>
      </c>
      <c r="H37" s="1"/>
    </row>
    <row r="38" spans="1:11" ht="13.9" customHeight="1" x14ac:dyDescent="0.2">
      <c r="A38" s="44" t="s">
        <v>27</v>
      </c>
      <c r="B38" s="10">
        <v>0</v>
      </c>
      <c r="C38" s="10">
        <f>D38+E38+F38</f>
        <v>1034000</v>
      </c>
      <c r="D38" s="10">
        <v>0</v>
      </c>
      <c r="E38" s="10">
        <v>1034000</v>
      </c>
      <c r="F38" s="10">
        <v>0</v>
      </c>
      <c r="G38" s="67">
        <f>B38-C38</f>
        <v>-1034000</v>
      </c>
      <c r="H38" s="1"/>
    </row>
    <row r="39" spans="1:11" ht="13.9" customHeight="1" x14ac:dyDescent="0.2">
      <c r="A39" s="52" t="s">
        <v>15</v>
      </c>
      <c r="B39" s="5">
        <v>0</v>
      </c>
      <c r="C39" s="5">
        <f>D39+E39+F39</f>
        <v>3000</v>
      </c>
      <c r="D39" s="5">
        <v>0</v>
      </c>
      <c r="E39" s="5">
        <v>3000</v>
      </c>
      <c r="F39" s="5">
        <v>0</v>
      </c>
      <c r="G39" s="68">
        <f t="shared" si="3"/>
        <v>-3000</v>
      </c>
      <c r="H39" s="1"/>
    </row>
    <row r="40" spans="1:11" ht="13.9" customHeight="1" x14ac:dyDescent="0.2">
      <c r="A40" s="59" t="s">
        <v>33</v>
      </c>
      <c r="B40" s="10">
        <v>670000</v>
      </c>
      <c r="C40" s="10">
        <f>D40+E40+F40</f>
        <v>790000</v>
      </c>
      <c r="D40" s="10">
        <v>0</v>
      </c>
      <c r="E40" s="10">
        <v>790000</v>
      </c>
      <c r="F40" s="10">
        <v>0</v>
      </c>
      <c r="G40" s="67">
        <f>B40-C40</f>
        <v>-120000</v>
      </c>
      <c r="H40" s="1"/>
    </row>
    <row r="41" spans="1:11" ht="13.9" customHeight="1" x14ac:dyDescent="0.2">
      <c r="A41" s="52" t="s">
        <v>20</v>
      </c>
      <c r="B41" s="5">
        <v>0</v>
      </c>
      <c r="C41" s="10">
        <f>D41+E41+F41</f>
        <v>10000</v>
      </c>
      <c r="D41" s="5">
        <v>0</v>
      </c>
      <c r="E41" s="5">
        <v>10000</v>
      </c>
      <c r="F41" s="5">
        <v>0</v>
      </c>
      <c r="G41" s="67">
        <f>B41-C41</f>
        <v>-10000</v>
      </c>
      <c r="H41" s="1"/>
    </row>
    <row r="42" spans="1:11" ht="13.9" customHeight="1" thickBot="1" x14ac:dyDescent="0.25">
      <c r="A42" s="44" t="s">
        <v>34</v>
      </c>
      <c r="B42" s="20">
        <v>0</v>
      </c>
      <c r="C42" s="20">
        <f>D42+E42+F42</f>
        <v>122000</v>
      </c>
      <c r="D42" s="20">
        <v>0</v>
      </c>
      <c r="E42" s="20">
        <v>0</v>
      </c>
      <c r="F42" s="20">
        <v>122000</v>
      </c>
      <c r="G42" s="75">
        <f>B42-C42</f>
        <v>-122000</v>
      </c>
      <c r="H42" s="1"/>
    </row>
    <row r="43" spans="1:11" ht="13.9" customHeight="1" thickBot="1" x14ac:dyDescent="0.25">
      <c r="A43" s="45" t="s">
        <v>48</v>
      </c>
      <c r="B43" s="21">
        <f t="shared" ref="B43:G43" si="5">B16+B26+B30+B31+B32+B33+B34+B35+B36+B37+B38+B39+B40+B41+B42</f>
        <v>6580734</v>
      </c>
      <c r="C43" s="21">
        <f t="shared" si="5"/>
        <v>4094393</v>
      </c>
      <c r="D43" s="21">
        <f t="shared" si="5"/>
        <v>266491</v>
      </c>
      <c r="E43" s="21">
        <f t="shared" si="5"/>
        <v>2551041</v>
      </c>
      <c r="F43" s="21">
        <f t="shared" si="5"/>
        <v>1276861</v>
      </c>
      <c r="G43" s="76">
        <f t="shared" si="5"/>
        <v>2486341</v>
      </c>
      <c r="H43" s="62"/>
    </row>
    <row r="44" spans="1:11" ht="13.9" customHeight="1" x14ac:dyDescent="0.2">
      <c r="A44" s="80" t="s">
        <v>17</v>
      </c>
      <c r="B44" s="81">
        <v>372500</v>
      </c>
      <c r="C44" s="81">
        <f>D44+E44+F44</f>
        <v>372500</v>
      </c>
      <c r="D44" s="81">
        <v>0</v>
      </c>
      <c r="E44" s="81">
        <v>372500</v>
      </c>
      <c r="F44" s="82">
        <v>0</v>
      </c>
      <c r="G44" s="73">
        <f>B44-C44</f>
        <v>0</v>
      </c>
      <c r="H44" s="1"/>
    </row>
    <row r="45" spans="1:11" ht="13.9" customHeight="1" thickBot="1" x14ac:dyDescent="0.25">
      <c r="A45" s="77" t="s">
        <v>42</v>
      </c>
      <c r="B45" s="78">
        <v>0</v>
      </c>
      <c r="C45" s="79">
        <f>D45+E45+F45</f>
        <v>668865</v>
      </c>
      <c r="D45" s="42">
        <v>0</v>
      </c>
      <c r="E45" s="42">
        <v>668865</v>
      </c>
      <c r="F45" s="42">
        <v>0</v>
      </c>
      <c r="G45" s="72">
        <f>B45-C45</f>
        <v>-668865</v>
      </c>
      <c r="H45" s="1"/>
      <c r="K45" s="1"/>
    </row>
    <row r="46" spans="1:11" ht="28.15" customHeight="1" thickBot="1" x14ac:dyDescent="0.25">
      <c r="A46" s="85" t="s">
        <v>49</v>
      </c>
      <c r="B46" s="86">
        <f>B43+B44+B45</f>
        <v>6953234</v>
      </c>
      <c r="C46" s="87">
        <f>D46+E46+F46</f>
        <v>5135758</v>
      </c>
      <c r="D46" s="86">
        <f>D43+D44+D45</f>
        <v>266491</v>
      </c>
      <c r="E46" s="88">
        <f>E43+E44+E45</f>
        <v>3592406</v>
      </c>
      <c r="F46" s="89">
        <f>F43+F44+F45</f>
        <v>1276861</v>
      </c>
      <c r="G46" s="90">
        <f>G43+G44+G45</f>
        <v>1817476</v>
      </c>
      <c r="H46" s="1"/>
    </row>
    <row r="47" spans="1:11" x14ac:dyDescent="0.2">
      <c r="C47" s="65"/>
      <c r="G47" s="65"/>
    </row>
    <row r="48" spans="1:11" x14ac:dyDescent="0.2">
      <c r="B48" s="65"/>
      <c r="C48" s="62"/>
      <c r="D48" s="62"/>
      <c r="G48" s="65"/>
    </row>
    <row r="49" spans="2:7" x14ac:dyDescent="0.2">
      <c r="B49" s="65"/>
      <c r="C49" s="65"/>
      <c r="F49" s="62"/>
      <c r="G49" s="65"/>
    </row>
    <row r="50" spans="2:7" x14ac:dyDescent="0.2">
      <c r="F50" s="62"/>
    </row>
    <row r="51" spans="2:7" x14ac:dyDescent="0.2">
      <c r="F51" s="1"/>
    </row>
    <row r="52" spans="2:7" x14ac:dyDescent="0.2">
      <c r="F52" s="1"/>
    </row>
    <row r="77" ht="12.75" customHeight="1" x14ac:dyDescent="0.2"/>
  </sheetData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Rada zastupitelstva MHMP (MHMP)</cp:lastModifiedBy>
  <cp:lastPrinted>2021-11-23T15:47:47Z</cp:lastPrinted>
  <dcterms:created xsi:type="dcterms:W3CDTF">1997-01-24T11:07:25Z</dcterms:created>
  <dcterms:modified xsi:type="dcterms:W3CDTF">2021-12-16T12:03:15Z</dcterms:modified>
</cp:coreProperties>
</file>